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6.xml" ContentType="application/vnd.ms-office.chartcolorstyle+xml"/>
  <Override PartName="/xl/charts/style6.xml" ContentType="application/vnd.ms-office.chartstyle+xml"/>
  <Override PartName="/xl/charts/chart6.xml" ContentType="application/vnd.openxmlformats-officedocument.drawingml.chart+xml"/>
  <Override PartName="/xl/charts/colors5.xml" ContentType="application/vnd.ms-office.chartcolorstyle+xml"/>
  <Override PartName="/xl/charts/style5.xml" ContentType="application/vnd.ms-office.chartstyle+xml"/>
  <Override PartName="/xl/worksheets/sheet1.xml" ContentType="application/vnd.openxmlformats-officedocument.spreadsheetml.worksheet+xml"/>
  <Override PartName="/xl/charts/chart5.xml" ContentType="application/vnd.openxmlformats-officedocument.drawingml.chart+xml"/>
  <Override PartName="/xl/charts/style4.xml" ContentType="application/vnd.ms-office.chartstyle+xml"/>
  <Override PartName="/xl/charts/colors1.xml" ContentType="application/vnd.ms-office.chartcolorstyle+xml"/>
  <Override PartName="/xl/charts/style1.xml" ContentType="application/vnd.ms-office.chartstyle+xml"/>
  <Override PartName="/xl/charts/chart1.xml" ContentType="application/vnd.openxmlformats-officedocument.drawingml.char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charts/colors4.xml" ContentType="application/vnd.ms-office.chartcolorstyle+xml"/>
  <Override PartName="/xl/charts/chart2.xml" ContentType="application/vnd.openxmlformats-officedocument.drawingml.chart+xml"/>
  <Override PartName="/xl/charts/colors2.xml" ContentType="application/vnd.ms-office.chartcolorstyle+xml"/>
  <Override PartName="/xl/charts/chart4.xml" ContentType="application/vnd.openxmlformats-officedocument.drawingml.chart+xml"/>
  <Override PartName="/xl/drawings/drawing3.xml" ContentType="application/vnd.openxmlformats-officedocument.drawing+xml"/>
  <Override PartName="/xl/charts/colors3.xml" ContentType="application/vnd.ms-office.chartcolorstyle+xml"/>
  <Override PartName="/xl/charts/style3.xml" ContentType="application/vnd.ms-office.chartstyle+xml"/>
  <Override PartName="/xl/charts/chart3.xml" ContentType="application/vnd.openxmlformats-officedocument.drawingml.chart+xml"/>
  <Override PartName="/xl/charts/style2.xml" ContentType="application/vnd.ms-office.chartstyle+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J:\AHS Provincial Resource System\Administrative\Web communications\16005 Tools to Address Malnutrition\Web Ready\"/>
    </mc:Choice>
  </mc:AlternateContent>
  <bookViews>
    <workbookView xWindow="0" yWindow="0" windowWidth="21576" windowHeight="10308"/>
  </bookViews>
  <sheets>
    <sheet name="Med Pass audit tool" sheetId="1" r:id="rId1"/>
    <sheet name="Discarded ONS tracking sheet" sheetId="9" r:id="rId2"/>
    <sheet name="Med Pass staff survey" sheetId="6" r:id="rId3"/>
    <sheet name="Supplement drink survey" sheetId="8"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8" i="1" l="1"/>
  <c r="S19" i="1"/>
  <c r="R19" i="1"/>
  <c r="Q19" i="1"/>
  <c r="S14" i="1"/>
  <c r="R14" i="1"/>
  <c r="Q14" i="1"/>
  <c r="S8" i="1"/>
  <c r="Q8" i="1"/>
  <c r="P47" i="1"/>
  <c r="O47" i="1"/>
  <c r="N47" i="1"/>
  <c r="P46" i="1"/>
  <c r="O46" i="1"/>
  <c r="N46" i="1"/>
  <c r="P45" i="1"/>
  <c r="O45" i="1"/>
  <c r="N45" i="1"/>
  <c r="P44" i="1"/>
  <c r="O44" i="1"/>
  <c r="N44" i="1"/>
  <c r="P43" i="1"/>
  <c r="O43" i="1"/>
  <c r="N43" i="1"/>
  <c r="P42" i="1"/>
  <c r="O42" i="1"/>
  <c r="N42" i="1"/>
  <c r="P41" i="1"/>
  <c r="O41" i="1"/>
  <c r="N41" i="1"/>
  <c r="P40" i="1"/>
  <c r="O40" i="1"/>
  <c r="N40" i="1"/>
  <c r="P39" i="1"/>
  <c r="O39" i="1"/>
  <c r="N39" i="1"/>
  <c r="P38" i="1"/>
  <c r="O38" i="1"/>
  <c r="N38" i="1"/>
  <c r="P37" i="1"/>
  <c r="O37" i="1"/>
  <c r="N37" i="1"/>
  <c r="P36" i="1"/>
  <c r="O36" i="1"/>
  <c r="N36" i="1"/>
  <c r="P35" i="1"/>
  <c r="O35" i="1"/>
  <c r="N35" i="1"/>
  <c r="P34" i="1"/>
  <c r="O34" i="1"/>
  <c r="N34" i="1"/>
  <c r="B17" i="9" l="1"/>
  <c r="G18" i="1" l="1"/>
  <c r="G19" i="1"/>
  <c r="G20" i="1"/>
  <c r="G21" i="1"/>
  <c r="L9" i="1"/>
  <c r="L10" i="1"/>
  <c r="L11" i="1"/>
  <c r="L12" i="1"/>
  <c r="L13" i="1"/>
  <c r="L14" i="1"/>
  <c r="L15" i="1"/>
  <c r="L16" i="1"/>
  <c r="L17" i="1"/>
  <c r="L18" i="1"/>
  <c r="L19" i="1"/>
  <c r="L20" i="1"/>
  <c r="L21" i="1"/>
  <c r="L8" i="1"/>
  <c r="K9" i="1"/>
  <c r="K10" i="1"/>
  <c r="K11" i="1"/>
  <c r="K12" i="1"/>
  <c r="K13" i="1"/>
  <c r="K14" i="1"/>
  <c r="K15" i="1"/>
  <c r="K16" i="1"/>
  <c r="K17" i="1"/>
  <c r="K18" i="1"/>
  <c r="K19" i="1"/>
  <c r="K20" i="1"/>
  <c r="K21" i="1"/>
  <c r="K8" i="1"/>
  <c r="G8" i="1"/>
  <c r="G9" i="1"/>
  <c r="G10" i="1"/>
  <c r="G11" i="1"/>
  <c r="G12" i="1"/>
  <c r="G13" i="1"/>
  <c r="G14" i="1"/>
  <c r="G15" i="1"/>
  <c r="G16" i="1"/>
  <c r="G17" i="1"/>
  <c r="I21" i="8" l="1"/>
  <c r="J21" i="8"/>
  <c r="K21" i="8"/>
  <c r="L21" i="8"/>
  <c r="M21" i="8"/>
  <c r="N21" i="8"/>
  <c r="O21" i="8"/>
  <c r="F21" i="8"/>
  <c r="G21" i="8"/>
  <c r="H21" i="8"/>
  <c r="E21" i="8"/>
  <c r="C21" i="8"/>
  <c r="E27" i="6" l="1"/>
  <c r="D27" i="6"/>
  <c r="C27" i="6"/>
  <c r="E26" i="6"/>
  <c r="D26" i="6"/>
  <c r="C26" i="6"/>
  <c r="E25" i="6"/>
  <c r="D25" i="6"/>
  <c r="C25" i="6"/>
  <c r="E24" i="6"/>
  <c r="D24" i="6"/>
  <c r="C24" i="6"/>
</calcChain>
</file>

<file path=xl/sharedStrings.xml><?xml version="1.0" encoding="utf-8"?>
<sst xmlns="http://schemas.openxmlformats.org/spreadsheetml/2006/main" count="114" uniqueCount="102">
  <si>
    <t>Date</t>
  </si>
  <si>
    <t>Unit</t>
  </si>
  <si>
    <t>Other</t>
  </si>
  <si>
    <t>Audit information</t>
  </si>
  <si>
    <t>How to use this spreadsheet:</t>
  </si>
  <si>
    <t>Comments</t>
  </si>
  <si>
    <t>Themes</t>
  </si>
  <si>
    <t>Very</t>
  </si>
  <si>
    <t>Moderately</t>
  </si>
  <si>
    <t>Somewhat</t>
  </si>
  <si>
    <t>Not at all</t>
  </si>
  <si>
    <t>2) Delete any unused rows in the table.</t>
  </si>
  <si>
    <t>1) Enter "very" as 3, "moderately" as 2, "somewhat" as 1, and "not at all" as 0.</t>
  </si>
  <si>
    <t>Med Pass Audit Tool</t>
  </si>
  <si>
    <t>Average</t>
  </si>
  <si>
    <t>Med Pass Feedback</t>
  </si>
  <si>
    <r>
      <t xml:space="preserve">In your opinion, how </t>
    </r>
    <r>
      <rPr>
        <b/>
        <sz val="11"/>
        <rFont val="Arial"/>
        <family val="2"/>
      </rPr>
      <t>important</t>
    </r>
    <r>
      <rPr>
        <sz val="11"/>
        <rFont val="Arial"/>
        <family val="2"/>
      </rPr>
      <t xml:space="preserve"> is </t>
    </r>
    <r>
      <rPr>
        <i/>
        <sz val="11"/>
        <rFont val="Arial"/>
        <family val="2"/>
      </rPr>
      <t>Med Pass</t>
    </r>
    <r>
      <rPr>
        <sz val="11"/>
        <rFont val="Arial"/>
        <family val="2"/>
      </rPr>
      <t>?</t>
    </r>
  </si>
  <si>
    <r>
      <t xml:space="preserve">In your opinion, how </t>
    </r>
    <r>
      <rPr>
        <b/>
        <sz val="11"/>
        <rFont val="Arial"/>
        <family val="2"/>
      </rPr>
      <t>effective</t>
    </r>
    <r>
      <rPr>
        <sz val="11"/>
        <rFont val="Arial"/>
        <family val="2"/>
      </rPr>
      <t xml:space="preserve"> is </t>
    </r>
    <r>
      <rPr>
        <i/>
        <sz val="11"/>
        <rFont val="Arial"/>
        <family val="2"/>
      </rPr>
      <t>Med Pass</t>
    </r>
    <r>
      <rPr>
        <sz val="11"/>
        <rFont val="Arial"/>
        <family val="2"/>
      </rPr>
      <t>?</t>
    </r>
  </si>
  <si>
    <r>
      <t xml:space="preserve">How much has </t>
    </r>
    <r>
      <rPr>
        <i/>
        <sz val="11"/>
        <rFont val="Arial"/>
        <family val="2"/>
      </rPr>
      <t xml:space="preserve">Med Pass </t>
    </r>
    <r>
      <rPr>
        <sz val="11"/>
        <rFont val="Arial"/>
        <family val="2"/>
      </rPr>
      <t xml:space="preserve">affected your work load? </t>
    </r>
  </si>
  <si>
    <r>
      <t xml:space="preserve">1.    What do you see as your role in </t>
    </r>
    <r>
      <rPr>
        <b/>
        <i/>
        <sz val="11"/>
        <color theme="1"/>
        <rFont val="Arial"/>
        <family val="2"/>
      </rPr>
      <t>Med Pass</t>
    </r>
    <r>
      <rPr>
        <b/>
        <sz val="11"/>
        <color theme="1"/>
        <rFont val="Arial"/>
        <family val="2"/>
      </rPr>
      <t>?</t>
    </r>
  </si>
  <si>
    <r>
      <t xml:space="preserve">2.    In your opinion, how important is </t>
    </r>
    <r>
      <rPr>
        <b/>
        <i/>
        <sz val="11"/>
        <color theme="1"/>
        <rFont val="Arial"/>
        <family val="2"/>
      </rPr>
      <t>Med Pass</t>
    </r>
    <r>
      <rPr>
        <b/>
        <sz val="11"/>
        <color theme="1"/>
        <rFont val="Arial"/>
        <family val="2"/>
      </rPr>
      <t>, and why?</t>
    </r>
  </si>
  <si>
    <r>
      <t xml:space="preserve">3.    In your opinion, how effective is </t>
    </r>
    <r>
      <rPr>
        <b/>
        <i/>
        <sz val="11"/>
        <color theme="1"/>
        <rFont val="Arial"/>
        <family val="2"/>
      </rPr>
      <t>Med Pass</t>
    </r>
    <r>
      <rPr>
        <b/>
        <sz val="11"/>
        <color theme="1"/>
        <rFont val="Arial"/>
        <family val="2"/>
      </rPr>
      <t>, and why?</t>
    </r>
  </si>
  <si>
    <r>
      <t>4.</t>
    </r>
    <r>
      <rPr>
        <b/>
        <sz val="7"/>
        <rFont val="Times New Roman"/>
        <family val="1"/>
      </rPr>
      <t xml:space="preserve">    </t>
    </r>
    <r>
      <rPr>
        <b/>
        <sz val="11"/>
        <rFont val="Arial"/>
        <family val="2"/>
      </rPr>
      <t xml:space="preserve">How much has </t>
    </r>
    <r>
      <rPr>
        <b/>
        <i/>
        <sz val="11"/>
        <rFont val="Arial"/>
        <family val="2"/>
      </rPr>
      <t xml:space="preserve">Med Pass </t>
    </r>
    <r>
      <rPr>
        <b/>
        <sz val="11"/>
        <rFont val="Arial"/>
        <family val="2"/>
      </rPr>
      <t xml:space="preserve">affected your work load? Please explain. </t>
    </r>
  </si>
  <si>
    <r>
      <t>5.</t>
    </r>
    <r>
      <rPr>
        <b/>
        <sz val="7"/>
        <rFont val="Times New Roman"/>
        <family val="1"/>
      </rPr>
      <t xml:space="preserve">    </t>
    </r>
    <r>
      <rPr>
        <b/>
        <sz val="11"/>
        <rFont val="Arial"/>
        <family val="2"/>
      </rPr>
      <t xml:space="preserve">Which aspects of </t>
    </r>
    <r>
      <rPr>
        <b/>
        <i/>
        <sz val="11"/>
        <rFont val="Arial"/>
        <family val="2"/>
      </rPr>
      <t xml:space="preserve">Med Pass </t>
    </r>
    <r>
      <rPr>
        <b/>
        <sz val="11"/>
        <rFont val="Arial"/>
        <family val="2"/>
      </rPr>
      <t>are working well?</t>
    </r>
  </si>
  <si>
    <r>
      <t>6.</t>
    </r>
    <r>
      <rPr>
        <b/>
        <sz val="7"/>
        <rFont val="Times New Roman"/>
        <family val="1"/>
      </rPr>
      <t xml:space="preserve">    </t>
    </r>
    <r>
      <rPr>
        <b/>
        <sz val="11"/>
        <rFont val="Arial"/>
        <family val="2"/>
      </rPr>
      <t xml:space="preserve">Which aspects of </t>
    </r>
    <r>
      <rPr>
        <b/>
        <i/>
        <sz val="11"/>
        <rFont val="Arial"/>
        <family val="2"/>
      </rPr>
      <t xml:space="preserve">Med Pass </t>
    </r>
    <r>
      <rPr>
        <b/>
        <sz val="11"/>
        <rFont val="Arial"/>
        <family val="2"/>
      </rPr>
      <t>can be improved?</t>
    </r>
  </si>
  <si>
    <r>
      <t>7.</t>
    </r>
    <r>
      <rPr>
        <b/>
        <sz val="7"/>
        <rFont val="Times New Roman"/>
        <family val="1"/>
      </rPr>
      <t xml:space="preserve">    </t>
    </r>
    <r>
      <rPr>
        <b/>
        <sz val="11"/>
        <rFont val="Arial"/>
        <family val="2"/>
      </rPr>
      <t xml:space="preserve">Do you have any other ideas to improve the </t>
    </r>
    <r>
      <rPr>
        <b/>
        <i/>
        <sz val="11"/>
        <rFont val="Arial"/>
        <family val="2"/>
      </rPr>
      <t>Med Pass</t>
    </r>
    <r>
      <rPr>
        <b/>
        <sz val="11"/>
        <rFont val="Arial"/>
        <family val="2"/>
      </rPr>
      <t xml:space="preserve"> program?</t>
    </r>
  </si>
  <si>
    <t xml:space="preserve">How many times a day are you given a nutrition supplement drink? </t>
  </si>
  <si>
    <t xml:space="preserve">How much of the nutrition supplement do you usually drink? </t>
  </si>
  <si>
    <t xml:space="preserve">If you picked Some or None, what is the reason? </t>
  </si>
  <si>
    <t xml:space="preserve">What flavor do you like best? </t>
  </si>
  <si>
    <t>All</t>
  </si>
  <si>
    <t>Most</t>
  </si>
  <si>
    <t xml:space="preserve">Some </t>
  </si>
  <si>
    <t>None</t>
  </si>
  <si>
    <t>No appetite</t>
  </si>
  <si>
    <t>Feel nauseous</t>
  </si>
  <si>
    <t>Vanilla</t>
  </si>
  <si>
    <t>Chocolate</t>
  </si>
  <si>
    <t>Strawberry</t>
  </si>
  <si>
    <t>Total</t>
  </si>
  <si>
    <t>Med Pass Patient Survey</t>
  </si>
  <si>
    <t>Med Pass Staff Survey</t>
  </si>
  <si>
    <t>ONS Product</t>
  </si>
  <si>
    <t>Dose volume (mL)</t>
  </si>
  <si>
    <t>Frequency (times/day)</t>
  </si>
  <si>
    <t>Number of days on Med Pass (within audit period)</t>
  </si>
  <si>
    <t>Number of patients on Med Pass this month</t>
  </si>
  <si>
    <t>Compliance of staff to Med Pass administration (%)</t>
  </si>
  <si>
    <t>Estimated patient Med Pass intake (%)</t>
  </si>
  <si>
    <t>Average additional calories from Med Pass (kcal/day)</t>
  </si>
  <si>
    <t>Average additional protein from Med Pass (g/day)</t>
  </si>
  <si>
    <t>ONS Prescription</t>
  </si>
  <si>
    <t>Data from 4-week audit period</t>
  </si>
  <si>
    <t>Data Analysis</t>
  </si>
  <si>
    <t xml:space="preserve">To conduct this audit, it is recommended that you collect 4 consecutive weeks' worth of tracking sheets to capture a one-month timeframe. </t>
  </si>
  <si>
    <t>Audit Period: __________________________________________</t>
  </si>
  <si>
    <t>Nutritional Information</t>
  </si>
  <si>
    <t>kcal/mL</t>
  </si>
  <si>
    <t>Calories per dose (kcal)</t>
  </si>
  <si>
    <t>Protein per dose (g)</t>
  </si>
  <si>
    <r>
      <t>Ensure</t>
    </r>
    <r>
      <rPr>
        <b/>
        <vertAlign val="superscript"/>
        <sz val="11"/>
        <color theme="1"/>
        <rFont val="Arial"/>
        <family val="2"/>
      </rPr>
      <t>®</t>
    </r>
    <r>
      <rPr>
        <b/>
        <sz val="11"/>
        <color theme="1"/>
        <rFont val="Arial"/>
        <family val="2"/>
      </rPr>
      <t xml:space="preserve"> Protein Max</t>
    </r>
  </si>
  <si>
    <r>
      <t>Ensure</t>
    </r>
    <r>
      <rPr>
        <b/>
        <vertAlign val="superscript"/>
        <sz val="11"/>
        <color theme="1"/>
        <rFont val="Arial"/>
        <family val="2"/>
      </rPr>
      <t>®</t>
    </r>
    <r>
      <rPr>
        <b/>
        <sz val="11"/>
        <color theme="1"/>
        <rFont val="Arial"/>
        <family val="2"/>
      </rPr>
      <t xml:space="preserve"> Plus</t>
    </r>
  </si>
  <si>
    <r>
      <t>TwoCal</t>
    </r>
    <r>
      <rPr>
        <b/>
        <vertAlign val="superscript"/>
        <sz val="11"/>
        <color theme="1"/>
        <rFont val="Arial"/>
        <family val="2"/>
      </rPr>
      <t>®</t>
    </r>
    <r>
      <rPr>
        <b/>
        <sz val="11"/>
        <color theme="1"/>
        <rFont val="Arial"/>
        <family val="2"/>
      </rPr>
      <t xml:space="preserve"> HN</t>
    </r>
  </si>
  <si>
    <r>
      <t>Ensure</t>
    </r>
    <r>
      <rPr>
        <b/>
        <vertAlign val="superscript"/>
        <sz val="11"/>
        <color theme="1"/>
        <rFont val="Arial"/>
        <family val="2"/>
      </rPr>
      <t>®</t>
    </r>
    <r>
      <rPr>
        <b/>
        <sz val="11"/>
        <color theme="1"/>
        <rFont val="Arial"/>
        <family val="2"/>
      </rPr>
      <t xml:space="preserve"> Compact</t>
    </r>
  </si>
  <si>
    <r>
      <t>Resource</t>
    </r>
    <r>
      <rPr>
        <b/>
        <vertAlign val="superscript"/>
        <sz val="11"/>
        <color theme="1"/>
        <rFont val="Arial"/>
        <family val="2"/>
      </rPr>
      <t>®</t>
    </r>
    <r>
      <rPr>
        <b/>
        <sz val="11"/>
        <color theme="1"/>
        <rFont val="Arial"/>
        <family val="2"/>
      </rPr>
      <t xml:space="preserve"> 2.0</t>
    </r>
  </si>
  <si>
    <t>Dose Volume (mL)</t>
  </si>
  <si>
    <t>Total number of doses more than half-drank</t>
  </si>
  <si>
    <t>Total number of doses less than half drank</t>
  </si>
  <si>
    <t>Total number of doses recorded as given</t>
  </si>
  <si>
    <t>Total number of prescribed doses</t>
  </si>
  <si>
    <t>Calories from Med Pass (kcal/day)</t>
  </si>
  <si>
    <t>Protein from Med Pass (g/day)</t>
  </si>
  <si>
    <t>ONS Reference Table</t>
  </si>
  <si>
    <t>Discarded ONS Tracking Sheet</t>
  </si>
  <si>
    <t>Month</t>
  </si>
  <si>
    <t>Number of Discarded ONS Bottles More than Half Full</t>
  </si>
  <si>
    <t>January</t>
  </si>
  <si>
    <t>February</t>
  </si>
  <si>
    <t>March</t>
  </si>
  <si>
    <t>April</t>
  </si>
  <si>
    <t>May</t>
  </si>
  <si>
    <t>June</t>
  </si>
  <si>
    <t>July</t>
  </si>
  <si>
    <t>August</t>
  </si>
  <si>
    <t>September</t>
  </si>
  <si>
    <t>October</t>
  </si>
  <si>
    <t>November</t>
  </si>
  <si>
    <t>December</t>
  </si>
  <si>
    <t>Year: 2017</t>
  </si>
  <si>
    <t>Patient</t>
  </si>
  <si>
    <t>Weight (kg)</t>
  </si>
  <si>
    <t>Week 1</t>
  </si>
  <si>
    <t>Week 2</t>
  </si>
  <si>
    <t>Week 3</t>
  </si>
  <si>
    <t>Week 4</t>
  </si>
  <si>
    <t>Starting weight</t>
  </si>
  <si>
    <t>% weight change</t>
  </si>
  <si>
    <t>Average weight gain over 4 weeks (kg)</t>
  </si>
  <si>
    <t>Average weight gain per week (kg)</t>
  </si>
  <si>
    <t>Average weight gain per week (%)</t>
  </si>
  <si>
    <t>Compliance of patients to taking Med Pass (%)</t>
  </si>
  <si>
    <t>©2019 Alberta Health Services, Nutrition Services. This work is licensed under the Creative Commons Attribution-Non-Commercial-No Derivatives 4.0 International License except where otherwise indicated. To view a copy of this license, visit http://creativecommons.org/licenses/by-nc-nd/4.0/
This material is intended for use by clinicians only and is provided on an "as is", "where is" basis. Although reasonable efforts were made to confirm the accuracy of the information, Alberta Health Services does not make any representation or warranty, express, implied or statutory, as to the accuracy, reliability, completeness, applicability or fitness for a particular purpose of such information. This material is not a substitute for the advice of a qualified health professional. Alberta Health Services expressly disclaims all liability for the use of these materials, and for any claims, actions, demands or suits arising from such use. September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</si>
</sst>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Arial"/>
      <family val="2"/>
    </font>
    <font>
      <sz val="20"/>
      <color theme="1"/>
      <name val="Arial"/>
      <family val="2"/>
    </font>
    <font>
      <sz val="11"/>
      <color theme="1"/>
      <name val="Arial"/>
      <family val="2"/>
    </font>
    <font>
      <b/>
      <sz val="11"/>
      <color theme="1"/>
      <name val="Arial"/>
      <family val="2"/>
    </font>
    <font>
      <b/>
      <sz val="22"/>
      <color theme="0"/>
      <name val="Arial"/>
      <family val="2"/>
    </font>
    <font>
      <b/>
      <sz val="14"/>
      <color theme="1"/>
      <name val="Arial"/>
      <family val="2"/>
    </font>
    <font>
      <b/>
      <sz val="14"/>
      <color theme="0"/>
      <name val="Arial"/>
      <family val="2"/>
    </font>
    <font>
      <b/>
      <sz val="11"/>
      <name val="Arial"/>
      <family val="2"/>
    </font>
    <font>
      <b/>
      <sz val="11"/>
      <color theme="0"/>
      <name val="Arial"/>
      <family val="2"/>
    </font>
    <font>
      <sz val="11"/>
      <name val="Arial"/>
      <family val="2"/>
    </font>
    <font>
      <b/>
      <sz val="14"/>
      <name val="Arial"/>
      <family val="2"/>
    </font>
    <font>
      <i/>
      <sz val="11"/>
      <name val="Arial"/>
      <family val="2"/>
    </font>
    <font>
      <b/>
      <sz val="7"/>
      <name val="Times New Roman"/>
      <family val="1"/>
    </font>
    <font>
      <b/>
      <i/>
      <sz val="11"/>
      <name val="Arial"/>
      <family val="2"/>
    </font>
    <font>
      <b/>
      <i/>
      <sz val="11"/>
      <color theme="1"/>
      <name val="Arial"/>
      <family val="2"/>
    </font>
    <font>
      <sz val="12"/>
      <color theme="1"/>
      <name val="Arial"/>
      <family val="2"/>
    </font>
    <font>
      <b/>
      <sz val="16"/>
      <color theme="1"/>
      <name val="Arial"/>
      <family val="2"/>
    </font>
    <font>
      <b/>
      <vertAlign val="superscript"/>
      <sz val="11"/>
      <color theme="1"/>
      <name val="Arial"/>
      <family val="2"/>
    </font>
    <font>
      <b/>
      <sz val="12"/>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005E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CCC"/>
        <bgColor indexed="64"/>
      </patternFill>
    </fill>
    <fill>
      <patternFill patternType="solid">
        <fgColor theme="0" tint="-4.9989318521683403E-2"/>
        <bgColor indexed="64"/>
      </patternFill>
    </fill>
    <fill>
      <patternFill patternType="solid">
        <fgColor them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DED7F9"/>
        <bgColor indexed="64"/>
      </patternFill>
    </fill>
  </fills>
  <borders count="11">
    <border>
      <left/>
      <right/>
      <top/>
      <bottom/>
      <diagonal/>
    </border>
    <border>
      <left style="medium">
        <color rgb="FF005E85"/>
      </left>
      <right/>
      <top/>
      <bottom/>
      <diagonal/>
    </border>
    <border>
      <left style="medium">
        <color rgb="FFFFFFFF"/>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s>
  <cellStyleXfs count="1">
    <xf numFmtId="0" fontId="0" fillId="0" borderId="0"/>
  </cellStyleXfs>
  <cellXfs count="97">
    <xf numFmtId="0" fontId="0" fillId="0" borderId="0" xfId="0"/>
    <xf numFmtId="0" fontId="3" fillId="0" borderId="0" xfId="0" applyFont="1"/>
    <xf numFmtId="0" fontId="4" fillId="0" borderId="0" xfId="0" applyFont="1" applyAlignment="1">
      <alignment horizontal="left" wrapText="1"/>
    </xf>
    <xf numFmtId="0" fontId="4" fillId="0" borderId="0" xfId="0" applyFont="1" applyAlignment="1">
      <alignment horizontal="left"/>
    </xf>
    <xf numFmtId="15" fontId="3" fillId="0" borderId="0" xfId="0" applyNumberFormat="1" applyFont="1" applyAlignment="1">
      <alignment horizontal="center"/>
    </xf>
    <xf numFmtId="11" fontId="3" fillId="0" borderId="0" xfId="0" quotePrefix="1" applyNumberFormat="1" applyFont="1" applyAlignment="1">
      <alignment horizontal="center"/>
    </xf>
    <xf numFmtId="0" fontId="3" fillId="0" borderId="0" xfId="0" applyFont="1" applyAlignment="1">
      <alignment horizontal="center"/>
    </xf>
    <xf numFmtId="0" fontId="3" fillId="0" borderId="0" xfId="0" applyFont="1" applyAlignment="1">
      <alignment vertical="center"/>
    </xf>
    <xf numFmtId="0" fontId="3" fillId="0" borderId="0" xfId="0" applyFont="1" applyFill="1" applyAlignment="1"/>
    <xf numFmtId="0" fontId="3" fillId="0" borderId="0" xfId="0" applyFont="1" applyAlignment="1"/>
    <xf numFmtId="0" fontId="4" fillId="4" borderId="0" xfId="0" applyFont="1" applyFill="1" applyAlignment="1">
      <alignment horizontal="center"/>
    </xf>
    <xf numFmtId="0" fontId="4" fillId="5" borderId="0" xfId="0" applyFont="1" applyFill="1" applyAlignment="1">
      <alignment horizontal="center"/>
    </xf>
    <xf numFmtId="0" fontId="4" fillId="6" borderId="0" xfId="0" applyFont="1" applyFill="1" applyAlignment="1">
      <alignment horizontal="center"/>
    </xf>
    <xf numFmtId="0" fontId="4" fillId="7" borderId="0" xfId="0" applyFont="1" applyFill="1" applyAlignment="1">
      <alignment horizontal="center"/>
    </xf>
    <xf numFmtId="0" fontId="10" fillId="0" borderId="0" xfId="0" applyFont="1" applyAlignment="1">
      <alignment wrapText="1"/>
    </xf>
    <xf numFmtId="0" fontId="3" fillId="0" borderId="0" xfId="0" applyFont="1" applyAlignment="1">
      <alignment horizontal="center"/>
    </xf>
    <xf numFmtId="0" fontId="3" fillId="0" borderId="0" xfId="0" applyFont="1" applyAlignment="1">
      <alignment horizontal="center"/>
    </xf>
    <xf numFmtId="164" fontId="4" fillId="0" borderId="0" xfId="0" applyNumberFormat="1" applyFont="1" applyAlignment="1">
      <alignment horizontal="center"/>
    </xf>
    <xf numFmtId="0" fontId="4" fillId="0" borderId="0" xfId="0" applyFont="1" applyBorder="1" applyAlignment="1">
      <alignment vertical="center" wrapText="1"/>
    </xf>
    <xf numFmtId="0" fontId="0" fillId="0" borderId="0" xfId="0" applyAlignment="1">
      <alignment horizontal="center"/>
    </xf>
    <xf numFmtId="0" fontId="4" fillId="0" borderId="0" xfId="0" applyFont="1" applyAlignment="1">
      <alignment horizontal="center"/>
    </xf>
    <xf numFmtId="164" fontId="4" fillId="8" borderId="0" xfId="0" applyNumberFormat="1" applyFont="1" applyFill="1" applyAlignment="1">
      <alignment horizontal="right"/>
    </xf>
    <xf numFmtId="0" fontId="4" fillId="2" borderId="0" xfId="0" applyFont="1" applyFill="1" applyAlignment="1">
      <alignment horizontal="center"/>
    </xf>
    <xf numFmtId="0" fontId="3" fillId="0" borderId="0" xfId="0" applyFont="1" applyAlignment="1">
      <alignment horizontal="center"/>
    </xf>
    <xf numFmtId="16" fontId="3" fillId="0" borderId="0" xfId="0" applyNumberFormat="1" applyFont="1" applyAlignment="1">
      <alignment horizontal="center"/>
    </xf>
    <xf numFmtId="14" fontId="3" fillId="0" borderId="0" xfId="0" applyNumberFormat="1" applyFont="1" applyAlignment="1">
      <alignment horizontal="center"/>
    </xf>
    <xf numFmtId="164" fontId="3" fillId="0" borderId="0" xfId="0" applyNumberFormat="1" applyFont="1" applyAlignment="1">
      <alignment horizontal="center"/>
    </xf>
    <xf numFmtId="0" fontId="3" fillId="0" borderId="0" xfId="0" applyFont="1" applyAlignment="1">
      <alignment horizontal="center"/>
    </xf>
    <xf numFmtId="0" fontId="4" fillId="0" borderId="0" xfId="0" applyFont="1" applyAlignment="1">
      <alignment horizontal="center"/>
    </xf>
    <xf numFmtId="0" fontId="0" fillId="0" borderId="0" xfId="0" applyFont="1"/>
    <xf numFmtId="0" fontId="16" fillId="0" borderId="0" xfId="0" applyFont="1" applyAlignment="1">
      <alignment horizontal="left"/>
    </xf>
    <xf numFmtId="0" fontId="16" fillId="0" borderId="0" xfId="0" applyFont="1" applyAlignment="1">
      <alignment horizontal="left" vertical="center"/>
    </xf>
    <xf numFmtId="0" fontId="3" fillId="8" borderId="0" xfId="0" applyFont="1" applyFill="1" applyAlignment="1">
      <alignment horizontal="center"/>
    </xf>
    <xf numFmtId="0" fontId="0" fillId="0" borderId="0" xfId="0" applyFont="1" applyBorder="1"/>
    <xf numFmtId="0" fontId="16" fillId="0" borderId="0" xfId="0" applyFont="1" applyBorder="1" applyAlignment="1">
      <alignment horizontal="center" vertical="center" wrapText="1"/>
    </xf>
    <xf numFmtId="0" fontId="19"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 fontId="3" fillId="0" borderId="0" xfId="0" applyNumberFormat="1" applyFont="1" applyAlignment="1">
      <alignment horizontal="center"/>
    </xf>
    <xf numFmtId="1" fontId="6" fillId="0" borderId="0" xfId="0" applyNumberFormat="1" applyFont="1" applyBorder="1" applyAlignment="1">
      <alignment horizontal="center" vertical="center"/>
    </xf>
    <xf numFmtId="1" fontId="3" fillId="8" borderId="0" xfId="0" applyNumberFormat="1" applyFont="1" applyFill="1" applyAlignment="1">
      <alignment horizontal="center"/>
    </xf>
    <xf numFmtId="0" fontId="5" fillId="3" borderId="0" xfId="0" applyFont="1" applyFill="1" applyAlignment="1">
      <alignment vertical="center"/>
    </xf>
    <xf numFmtId="0" fontId="5" fillId="0" borderId="0" xfId="0" applyFont="1" applyFill="1" applyAlignment="1">
      <alignment vertical="center"/>
    </xf>
    <xf numFmtId="0" fontId="3" fillId="0" borderId="0" xfId="0" applyFont="1" applyFill="1"/>
    <xf numFmtId="0" fontId="9" fillId="3" borderId="0" xfId="0" applyFont="1" applyFill="1"/>
    <xf numFmtId="0" fontId="3" fillId="0" borderId="0" xfId="0" applyFont="1" applyAlignment="1">
      <alignment horizontal="center" vertical="center"/>
    </xf>
    <xf numFmtId="0" fontId="9" fillId="3" borderId="0" xfId="0" applyFont="1" applyFill="1" applyAlignment="1">
      <alignment horizontal="right"/>
    </xf>
    <xf numFmtId="0" fontId="4" fillId="0" borderId="0" xfId="0" applyFont="1" applyAlignment="1">
      <alignment horizontal="center"/>
    </xf>
    <xf numFmtId="164" fontId="3" fillId="0" borderId="0" xfId="0" applyNumberFormat="1" applyFont="1" applyFill="1" applyAlignment="1">
      <alignment horizontal="center"/>
    </xf>
    <xf numFmtId="164" fontId="3" fillId="8" borderId="0" xfId="0" applyNumberFormat="1" applyFont="1" applyFill="1" applyAlignment="1">
      <alignment horizontal="center"/>
    </xf>
    <xf numFmtId="0" fontId="3" fillId="0" borderId="0" xfId="0" applyFont="1"/>
    <xf numFmtId="164" fontId="6" fillId="0" borderId="6" xfId="0" applyNumberFormat="1"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17" fillId="0" borderId="0" xfId="0" applyFont="1" applyAlignment="1">
      <alignment horizontal="left" vertical="center"/>
    </xf>
    <xf numFmtId="0" fontId="5" fillId="3" borderId="0" xfId="0" applyFont="1" applyFill="1" applyAlignment="1">
      <alignment horizontal="center" vertical="center"/>
    </xf>
    <xf numFmtId="0" fontId="6" fillId="9" borderId="0" xfId="0" applyFont="1" applyFill="1" applyAlignment="1">
      <alignment horizontal="center" vertical="center"/>
    </xf>
    <xf numFmtId="1" fontId="4" fillId="0" borderId="5" xfId="0" applyNumberFormat="1" applyFont="1" applyBorder="1" applyAlignment="1">
      <alignment horizontal="center" vertical="center" wrapText="1"/>
    </xf>
    <xf numFmtId="1" fontId="4" fillId="0" borderId="0" xfId="0" applyNumberFormat="1" applyFont="1" applyBorder="1" applyAlignment="1">
      <alignment horizontal="center" vertical="center" wrapText="1"/>
    </xf>
    <xf numFmtId="0" fontId="6" fillId="4" borderId="0" xfId="0" applyFont="1" applyFill="1" applyAlignment="1">
      <alignment horizontal="center" vertical="center"/>
    </xf>
    <xf numFmtId="0" fontId="6" fillId="10" borderId="0" xfId="0" applyFont="1" applyFill="1" applyAlignment="1">
      <alignment horizontal="center" vertical="center"/>
    </xf>
    <xf numFmtId="0" fontId="6" fillId="11" borderId="0"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9" xfId="0" applyFont="1" applyFill="1" applyBorder="1" applyAlignment="1">
      <alignment horizontal="center" vertical="center"/>
    </xf>
    <xf numFmtId="0" fontId="6" fillId="5" borderId="4" xfId="0" applyFont="1" applyFill="1" applyBorder="1" applyAlignment="1">
      <alignment horizontal="center" vertical="center"/>
    </xf>
    <xf numFmtId="0" fontId="4" fillId="0" borderId="6" xfId="0" applyFont="1" applyBorder="1" applyAlignment="1">
      <alignment horizontal="center" vertical="center" wrapText="1"/>
    </xf>
    <xf numFmtId="0" fontId="1" fillId="0" borderId="0" xfId="0" applyFont="1" applyAlignment="1">
      <alignment wrapText="1"/>
    </xf>
    <xf numFmtId="0" fontId="3" fillId="0" borderId="0" xfId="0" applyFont="1"/>
    <xf numFmtId="1" fontId="6" fillId="0" borderId="5" xfId="0" applyNumberFormat="1" applyFont="1" applyBorder="1" applyAlignment="1">
      <alignment horizontal="center" vertical="center"/>
    </xf>
    <xf numFmtId="1" fontId="6" fillId="0" borderId="7" xfId="0" applyNumberFormat="1" applyFont="1" applyBorder="1" applyAlignment="1">
      <alignment horizontal="center" vertical="center"/>
    </xf>
    <xf numFmtId="1" fontId="6" fillId="0" borderId="0" xfId="0" applyNumberFormat="1" applyFont="1" applyBorder="1" applyAlignment="1">
      <alignment horizontal="center" vertical="center"/>
    </xf>
    <xf numFmtId="1" fontId="6" fillId="0" borderId="10" xfId="0" applyNumberFormat="1" applyFont="1" applyBorder="1" applyAlignment="1">
      <alignment horizontal="center" vertical="center"/>
    </xf>
    <xf numFmtId="0" fontId="6" fillId="9" borderId="0" xfId="0" applyFont="1" applyFill="1" applyBorder="1" applyAlignment="1">
      <alignment horizontal="center" vertical="center"/>
    </xf>
    <xf numFmtId="0" fontId="6" fillId="8" borderId="0" xfId="0" applyFont="1" applyFill="1" applyAlignment="1">
      <alignment horizontal="center" vertical="center"/>
    </xf>
    <xf numFmtId="0" fontId="6" fillId="0" borderId="0" xfId="0" applyFont="1" applyAlignment="1">
      <alignment horizontal="left" vertical="center"/>
    </xf>
    <xf numFmtId="0" fontId="3" fillId="0" borderId="0" xfId="0" applyFont="1" applyAlignment="1">
      <alignment horizontal="center"/>
    </xf>
    <xf numFmtId="0" fontId="8" fillId="0" borderId="1"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4" borderId="0" xfId="0" applyFont="1" applyFill="1" applyAlignment="1">
      <alignment horizontal="right"/>
    </xf>
    <xf numFmtId="0" fontId="4" fillId="5" borderId="0" xfId="0" applyFont="1" applyFill="1" applyAlignment="1">
      <alignment horizontal="right"/>
    </xf>
    <xf numFmtId="0" fontId="4" fillId="6" borderId="0" xfId="0" applyFont="1" applyFill="1" applyAlignment="1">
      <alignment horizontal="right"/>
    </xf>
    <xf numFmtId="0" fontId="11" fillId="0" borderId="0" xfId="0" applyFont="1" applyFill="1" applyAlignment="1">
      <alignment horizontal="left" wrapText="1"/>
    </xf>
    <xf numFmtId="0" fontId="3" fillId="0" borderId="0" xfId="0" applyFont="1" applyAlignment="1">
      <alignment horizontal="left"/>
    </xf>
    <xf numFmtId="0" fontId="2" fillId="0" borderId="0" xfId="0" applyFont="1" applyAlignment="1">
      <alignment horizontal="center"/>
    </xf>
    <xf numFmtId="0" fontId="4" fillId="0" borderId="0" xfId="0" applyFont="1" applyAlignment="1">
      <alignment horizontal="left" vertical="center"/>
    </xf>
    <xf numFmtId="0" fontId="4" fillId="7" borderId="0" xfId="0" applyFont="1" applyFill="1" applyAlignment="1">
      <alignment horizontal="right"/>
    </xf>
    <xf numFmtId="0" fontId="7" fillId="3" borderId="0" xfId="0" applyFont="1" applyFill="1" applyAlignment="1">
      <alignment horizontal="center" vertical="center"/>
    </xf>
    <xf numFmtId="0" fontId="6" fillId="2" borderId="0" xfId="0" applyFont="1" applyFill="1" applyAlignment="1">
      <alignment horizontal="center" vertical="center"/>
    </xf>
    <xf numFmtId="0" fontId="4" fillId="0" borderId="0" xfId="0" applyFont="1" applyAlignment="1">
      <alignment horizontal="left" vertical="center" wrapText="1"/>
    </xf>
    <xf numFmtId="0" fontId="4" fillId="8" borderId="0" xfId="0" applyFont="1" applyFill="1" applyAlignment="1">
      <alignment horizontal="right"/>
    </xf>
    <xf numFmtId="0" fontId="10" fillId="3" borderId="0" xfId="0" applyFont="1" applyFill="1" applyAlignment="1">
      <alignment horizontal="center" wrapText="1"/>
    </xf>
    <xf numFmtId="0" fontId="8" fillId="0" borderId="0" xfId="0" applyFont="1" applyAlignment="1">
      <alignment horizontal="center" wrapText="1"/>
    </xf>
    <xf numFmtId="0" fontId="4" fillId="0" borderId="0" xfId="0" applyFont="1" applyAlignment="1">
      <alignment horizontal="center"/>
    </xf>
    <xf numFmtId="0" fontId="4" fillId="0" borderId="0" xfId="0" applyFont="1" applyAlignment="1">
      <alignment horizontal="center" wrapText="1"/>
    </xf>
  </cellXfs>
  <cellStyles count="1">
    <cellStyle name="Normal" xfId="0" builtinId="0"/>
  </cellStyles>
  <dxfs count="0"/>
  <tableStyles count="0" defaultTableStyle="TableStyleMedium2" defaultPivotStyle="PivotStyleLight16"/>
  <colors>
    <mruColors>
      <color rgb="FF005E85"/>
      <color rgb="FFFF7C80"/>
      <color rgb="FFCC6600"/>
      <color rgb="FFFFCCCC"/>
      <color rgb="FFB4F6C1"/>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sz="1400" b="1"/>
              <a:t>How much has Med Pass</a:t>
            </a:r>
            <a:r>
              <a:rPr lang="en-US" sz="1400" b="1" baseline="0"/>
              <a:t> </a:t>
            </a:r>
            <a:r>
              <a:rPr lang="en-US" sz="1400" b="1"/>
              <a:t>affected your work load? </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tx1">
                <a:lumMod val="50000"/>
                <a:lumOff val="50000"/>
              </a:schemeClr>
            </a:solidFill>
            <a:ln>
              <a:noFill/>
            </a:ln>
            <a:effectLst/>
          </c:spPr>
          <c:invertIfNegative val="0"/>
          <c:dPt>
            <c:idx val="0"/>
            <c:invertIfNegative val="0"/>
            <c:bubble3D val="0"/>
            <c:spPr>
              <a:solidFill>
                <a:srgbClr val="00B0F0"/>
              </a:solidFill>
              <a:ln>
                <a:noFill/>
              </a:ln>
              <a:effectLst/>
            </c:spPr>
          </c:dPt>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cat>
            <c:strRef>
              <c:f>'Med Pass staff survey'!$A$24:$A$27</c:f>
              <c:strCache>
                <c:ptCount val="4"/>
                <c:pt idx="0">
                  <c:v>Very</c:v>
                </c:pt>
                <c:pt idx="1">
                  <c:v>Moderately</c:v>
                </c:pt>
                <c:pt idx="2">
                  <c:v>Somewhat</c:v>
                </c:pt>
                <c:pt idx="3">
                  <c:v>Not at all</c:v>
                </c:pt>
              </c:strCache>
            </c:strRef>
          </c:cat>
          <c:val>
            <c:numRef>
              <c:f>'Med Pass staff survey'!$E$24:$E$27</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219"/>
        <c:overlap val="-27"/>
        <c:axId val="337741376"/>
        <c:axId val="337744904"/>
        <c:extLst/>
      </c:barChart>
      <c:catAx>
        <c:axId val="33774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337744904"/>
        <c:crosses val="autoZero"/>
        <c:auto val="1"/>
        <c:lblAlgn val="ctr"/>
        <c:lblOffset val="100"/>
        <c:noMultiLvlLbl val="0"/>
      </c:catAx>
      <c:valAx>
        <c:axId val="3377449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243201304049645E-2"/>
              <c:y val="0.31586349734471492"/>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en-US"/>
          </a:p>
        </c:txPr>
        <c:crossAx val="3377413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solidFill>
            <a:schemeClr val="tx1">
              <a:lumMod val="50000"/>
              <a:lumOff val="50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In your opinion, how important is Med Pass?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'Med Pass staff survey'!$A$24:$A$27</c:f>
              <c:strCache>
                <c:ptCount val="4"/>
                <c:pt idx="0">
                  <c:v>Very</c:v>
                </c:pt>
                <c:pt idx="1">
                  <c:v>Moderately</c:v>
                </c:pt>
                <c:pt idx="2">
                  <c:v>Somewhat</c:v>
                </c:pt>
                <c:pt idx="3">
                  <c:v>Not at all</c:v>
                </c:pt>
              </c:strCache>
            </c:strRef>
          </c:cat>
          <c:val>
            <c:numRef>
              <c:f>'Med Pass staff survey'!$B$24:$B$27</c:f>
              <c:numCache>
                <c:formatCode>General</c:formatCode>
                <c:ptCount val="4"/>
              </c:numCache>
            </c:numRef>
          </c:val>
        </c:ser>
        <c:ser>
          <c:idx val="1"/>
          <c:order val="1"/>
          <c:spPr>
            <a:solidFill>
              <a:schemeClr val="accent2"/>
            </a:solidFill>
            <a:ln>
              <a:noFill/>
            </a:ln>
            <a:effectLst/>
          </c:spPr>
          <c:invertIfNegative val="0"/>
          <c:dPt>
            <c:idx val="0"/>
            <c:invertIfNegative val="0"/>
            <c:bubble3D val="0"/>
            <c:spPr>
              <a:solidFill>
                <a:schemeClr val="accent1"/>
              </a:solidFill>
              <a:ln>
                <a:noFill/>
              </a:ln>
              <a:effectLst/>
            </c:spPr>
          </c:dPt>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dPt>
            <c:idx val="3"/>
            <c:invertIfNegative val="0"/>
            <c:bubble3D val="0"/>
            <c:spPr>
              <a:solidFill>
                <a:schemeClr val="bg1">
                  <a:lumMod val="50000"/>
                </a:schemeClr>
              </a:solidFill>
              <a:ln>
                <a:noFill/>
              </a:ln>
              <a:effectLst/>
            </c:spPr>
          </c:dPt>
          <c:cat>
            <c:strRef>
              <c:f>'Med Pass staff survey'!$A$24:$A$27</c:f>
              <c:strCache>
                <c:ptCount val="4"/>
                <c:pt idx="0">
                  <c:v>Very</c:v>
                </c:pt>
                <c:pt idx="1">
                  <c:v>Moderately</c:v>
                </c:pt>
                <c:pt idx="2">
                  <c:v>Somewhat</c:v>
                </c:pt>
                <c:pt idx="3">
                  <c:v>Not at all</c:v>
                </c:pt>
              </c:strCache>
            </c:strRef>
          </c:cat>
          <c:val>
            <c:numRef>
              <c:f>'Med Pass staff survey'!$C$24:$C$27</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219"/>
        <c:overlap val="-27"/>
        <c:axId val="337745296"/>
        <c:axId val="337742944"/>
      </c:barChart>
      <c:catAx>
        <c:axId val="33774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742944"/>
        <c:crosses val="autoZero"/>
        <c:auto val="1"/>
        <c:lblAlgn val="ctr"/>
        <c:lblOffset val="100"/>
        <c:noMultiLvlLbl val="0"/>
      </c:catAx>
      <c:valAx>
        <c:axId val="337742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9444444444444445E-2"/>
              <c:y val="0.263441236512102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745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In your opinion, how effective is Med Pass?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1"/>
            <c:invertIfNegative val="0"/>
            <c:bubble3D val="0"/>
            <c:spPr>
              <a:solidFill>
                <a:schemeClr val="accent4"/>
              </a:solidFill>
              <a:ln>
                <a:noFill/>
              </a:ln>
              <a:effectLst/>
            </c:spPr>
          </c:dPt>
          <c:dPt>
            <c:idx val="2"/>
            <c:invertIfNegative val="0"/>
            <c:bubble3D val="0"/>
            <c:spPr>
              <a:solidFill>
                <a:srgbClr val="FF7C80"/>
              </a:solidFill>
              <a:ln>
                <a:noFill/>
              </a:ln>
              <a:effectLst/>
            </c:spPr>
          </c:dPt>
          <c:dPt>
            <c:idx val="3"/>
            <c:invertIfNegative val="0"/>
            <c:bubble3D val="0"/>
            <c:spPr>
              <a:solidFill>
                <a:schemeClr val="bg1">
                  <a:lumMod val="50000"/>
                </a:schemeClr>
              </a:solidFill>
              <a:ln>
                <a:noFill/>
              </a:ln>
              <a:effectLst/>
            </c:spPr>
          </c:dPt>
          <c:cat>
            <c:strRef>
              <c:f>'Med Pass staff survey'!$A$24:$A$27</c:f>
              <c:strCache>
                <c:ptCount val="4"/>
                <c:pt idx="0">
                  <c:v>Very</c:v>
                </c:pt>
                <c:pt idx="1">
                  <c:v>Moderately</c:v>
                </c:pt>
                <c:pt idx="2">
                  <c:v>Somewhat</c:v>
                </c:pt>
                <c:pt idx="3">
                  <c:v>Not at all</c:v>
                </c:pt>
              </c:strCache>
            </c:strRef>
          </c:cat>
          <c:val>
            <c:numRef>
              <c:f>'Med Pass staff survey'!$D$24:$D$27</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219"/>
        <c:overlap val="-27"/>
        <c:axId val="337744120"/>
        <c:axId val="337744512"/>
      </c:barChart>
      <c:catAx>
        <c:axId val="337744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744512"/>
        <c:crosses val="autoZero"/>
        <c:auto val="1"/>
        <c:lblAlgn val="ctr"/>
        <c:lblOffset val="100"/>
        <c:noMultiLvlLbl val="0"/>
      </c:catAx>
      <c:valAx>
        <c:axId val="337744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t>Number of responses</a:t>
                </a:r>
              </a:p>
            </c:rich>
          </c:tx>
          <c:layout>
            <c:manualLayout>
              <c:xMode val="edge"/>
              <c:yMode val="edge"/>
              <c:x val="1.9444444444444445E-2"/>
              <c:y val="0.263441236512102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377441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Patient-reported consumption of Oral</a:t>
            </a:r>
            <a:r>
              <a:rPr lang="en-US" b="1" baseline="0"/>
              <a:t> Nutrition Supplements (ONS)</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4"/>
            </a:solidFill>
            <a:ln>
              <a:noFill/>
            </a:ln>
            <a:effectLst/>
          </c:spPr>
          <c:invertIfNegative val="0"/>
          <c:dPt>
            <c:idx val="2"/>
            <c:invertIfNegative val="0"/>
            <c:bubble3D val="0"/>
            <c:spPr>
              <a:solidFill>
                <a:srgbClr val="FF7C80"/>
              </a:solidFill>
              <a:ln>
                <a:noFill/>
              </a:ln>
              <a:effectLst/>
            </c:spPr>
          </c:dPt>
          <c:dPt>
            <c:idx val="3"/>
            <c:invertIfNegative val="0"/>
            <c:bubble3D val="0"/>
            <c:spPr>
              <a:solidFill>
                <a:schemeClr val="bg1">
                  <a:lumMod val="50000"/>
                </a:schemeClr>
              </a:solidFill>
              <a:ln>
                <a:noFill/>
              </a:ln>
              <a:effectLst/>
            </c:spPr>
          </c:dPt>
          <c:cat>
            <c:strRef>
              <c:f>'Supplement drink survey'!$E$5:$H$5</c:f>
              <c:strCache>
                <c:ptCount val="4"/>
                <c:pt idx="0">
                  <c:v>All</c:v>
                </c:pt>
                <c:pt idx="1">
                  <c:v>Most</c:v>
                </c:pt>
                <c:pt idx="2">
                  <c:v>Some </c:v>
                </c:pt>
                <c:pt idx="3">
                  <c:v>None</c:v>
                </c:pt>
              </c:strCache>
            </c:strRef>
          </c:cat>
          <c:val>
            <c:numRef>
              <c:f>'Supplement drink survey'!$E$21:$H$21</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219"/>
        <c:overlap val="-27"/>
        <c:axId val="337745688"/>
        <c:axId val="337746472"/>
      </c:barChart>
      <c:catAx>
        <c:axId val="337745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746472"/>
        <c:crosses val="autoZero"/>
        <c:auto val="1"/>
        <c:lblAlgn val="ctr"/>
        <c:lblOffset val="100"/>
        <c:noMultiLvlLbl val="0"/>
      </c:catAx>
      <c:valAx>
        <c:axId val="337746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responses</a:t>
                </a:r>
              </a:p>
            </c:rich>
          </c:tx>
          <c:layout>
            <c:manualLayout>
              <c:xMode val="edge"/>
              <c:yMode val="edge"/>
              <c:x val="1.6666666666666666E-2"/>
              <c:y val="0.3559529017206182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7456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Patient-reported</a:t>
            </a:r>
            <a:r>
              <a:rPr lang="en-US" b="1" baseline="0"/>
              <a:t> reasons for low intake of Oral Nutrition Supplements (ONS)</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'Supplement drink survey'!$I$5:$K$5</c:f>
              <c:strCache>
                <c:ptCount val="3"/>
                <c:pt idx="0">
                  <c:v>No appetite</c:v>
                </c:pt>
                <c:pt idx="1">
                  <c:v>Feel nauseous</c:v>
                </c:pt>
                <c:pt idx="2">
                  <c:v>Other</c:v>
                </c:pt>
              </c:strCache>
            </c:strRef>
          </c:cat>
          <c:val>
            <c:numRef>
              <c:f>'Supplement drink survey'!$I$21:$K$21</c:f>
              <c:numCache>
                <c:formatCode>General</c:formatCode>
                <c:ptCount val="3"/>
                <c:pt idx="0">
                  <c:v>0</c:v>
                </c:pt>
                <c:pt idx="1">
                  <c:v>0</c:v>
                </c:pt>
                <c:pt idx="2">
                  <c:v>0</c:v>
                </c:pt>
              </c:numCache>
            </c:numRef>
          </c:val>
        </c:ser>
        <c:dLbls>
          <c:showLegendKey val="0"/>
          <c:showVal val="0"/>
          <c:showCatName val="0"/>
          <c:showSerName val="0"/>
          <c:showPercent val="0"/>
          <c:showBubbleSize val="0"/>
        </c:dLbls>
        <c:gapWidth val="219"/>
        <c:overlap val="-27"/>
        <c:axId val="337742160"/>
        <c:axId val="440563760"/>
      </c:barChart>
      <c:catAx>
        <c:axId val="337742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563760"/>
        <c:crosses val="autoZero"/>
        <c:auto val="1"/>
        <c:lblAlgn val="ctr"/>
        <c:lblOffset val="100"/>
        <c:noMultiLvlLbl val="0"/>
      </c:catAx>
      <c:valAx>
        <c:axId val="440563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responses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37742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Patient-reported preferred flavour of Oral Nutrition Supplements (ONS)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B0F0"/>
              </a:solidFill>
              <a:ln>
                <a:noFill/>
              </a:ln>
              <a:effectLst/>
            </c:spPr>
          </c:dPt>
          <c:dPt>
            <c:idx val="1"/>
            <c:invertIfNegative val="0"/>
            <c:bubble3D val="0"/>
            <c:spPr>
              <a:solidFill>
                <a:srgbClr val="CC6600"/>
              </a:solidFill>
              <a:ln>
                <a:noFill/>
              </a:ln>
              <a:effectLst/>
            </c:spPr>
          </c:dPt>
          <c:dPt>
            <c:idx val="2"/>
            <c:invertIfNegative val="0"/>
            <c:bubble3D val="0"/>
            <c:spPr>
              <a:solidFill>
                <a:srgbClr val="FF7C80"/>
              </a:solidFill>
              <a:ln>
                <a:noFill/>
              </a:ln>
              <a:effectLst/>
            </c:spPr>
          </c:dPt>
          <c:dPt>
            <c:idx val="3"/>
            <c:invertIfNegative val="0"/>
            <c:bubble3D val="0"/>
            <c:spPr>
              <a:solidFill>
                <a:srgbClr val="00B050"/>
              </a:solidFill>
              <a:ln>
                <a:noFill/>
              </a:ln>
              <a:effectLst/>
            </c:spPr>
          </c:dPt>
          <c:cat>
            <c:strRef>
              <c:f>'Supplement drink survey'!$L$5:$O$5</c:f>
              <c:strCache>
                <c:ptCount val="4"/>
                <c:pt idx="0">
                  <c:v>Vanilla</c:v>
                </c:pt>
                <c:pt idx="1">
                  <c:v>Chocolate</c:v>
                </c:pt>
                <c:pt idx="2">
                  <c:v>Strawberry</c:v>
                </c:pt>
                <c:pt idx="3">
                  <c:v>Other</c:v>
                </c:pt>
              </c:strCache>
            </c:strRef>
          </c:cat>
          <c:val>
            <c:numRef>
              <c:f>'Supplement drink survey'!$L$21:$O$21</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219"/>
        <c:overlap val="-27"/>
        <c:axId val="440568856"/>
        <c:axId val="440562976"/>
      </c:barChart>
      <c:catAx>
        <c:axId val="440568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562976"/>
        <c:crosses val="autoZero"/>
        <c:auto val="1"/>
        <c:lblAlgn val="ctr"/>
        <c:lblOffset val="100"/>
        <c:noMultiLvlLbl val="0"/>
      </c:catAx>
      <c:valAx>
        <c:axId val="4405629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responses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40568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485775</xdr:colOff>
      <xdr:row>0</xdr:row>
      <xdr:rowOff>0</xdr:rowOff>
    </xdr:from>
    <xdr:to>
      <xdr:col>2</xdr:col>
      <xdr:colOff>0</xdr:colOff>
      <xdr:row>2</xdr:row>
      <xdr:rowOff>142875</xdr:rowOff>
    </xdr:to>
    <xdr:sp macro="" textlink="">
      <xdr:nvSpPr>
        <xdr:cNvPr id="3" name="Rectangle 2"/>
        <xdr:cNvSpPr/>
      </xdr:nvSpPr>
      <xdr:spPr>
        <a:xfrm>
          <a:off x="1304925" y="0"/>
          <a:ext cx="381000" cy="828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0</xdr:row>
      <xdr:rowOff>0</xdr:rowOff>
    </xdr:from>
    <xdr:to>
      <xdr:col>1</xdr:col>
      <xdr:colOff>770255</xdr:colOff>
      <xdr:row>2</xdr:row>
      <xdr:rowOff>144780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589405" cy="83058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29</xdr:row>
      <xdr:rowOff>130969</xdr:rowOff>
    </xdr:from>
    <xdr:to>
      <xdr:col>15</xdr:col>
      <xdr:colOff>250031</xdr:colOff>
      <xdr:row>32</xdr:row>
      <xdr:rowOff>23811</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77390</xdr:colOff>
      <xdr:row>0</xdr:row>
      <xdr:rowOff>75008</xdr:rowOff>
    </xdr:from>
    <xdr:to>
      <xdr:col>15</xdr:col>
      <xdr:colOff>214312</xdr:colOff>
      <xdr:row>11</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12</xdr:row>
      <xdr:rowOff>0</xdr:rowOff>
    </xdr:from>
    <xdr:to>
      <xdr:col>15</xdr:col>
      <xdr:colOff>136922</xdr:colOff>
      <xdr:row>28</xdr:row>
      <xdr:rowOff>103586</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5291</xdr:colOff>
      <xdr:row>22</xdr:row>
      <xdr:rowOff>20108</xdr:rowOff>
    </xdr:from>
    <xdr:to>
      <xdr:col>3</xdr:col>
      <xdr:colOff>799041</xdr:colOff>
      <xdr:row>36</xdr:row>
      <xdr:rowOff>96308</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15875</xdr:colOff>
      <xdr:row>22</xdr:row>
      <xdr:rowOff>20107</xdr:rowOff>
    </xdr:from>
    <xdr:to>
      <xdr:col>9</xdr:col>
      <xdr:colOff>460375</xdr:colOff>
      <xdr:row>36</xdr:row>
      <xdr:rowOff>96307</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30690</xdr:rowOff>
    </xdr:from>
    <xdr:to>
      <xdr:col>15</xdr:col>
      <xdr:colOff>603250</xdr:colOff>
      <xdr:row>36</xdr:row>
      <xdr:rowOff>106890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52"/>
  <sheetViews>
    <sheetView tabSelected="1" zoomScale="80" zoomScaleNormal="80" workbookViewId="0">
      <selection activeCell="H5" sqref="H5"/>
    </sheetView>
  </sheetViews>
  <sheetFormatPr defaultColWidth="9.109375" defaultRowHeight="13.8" x14ac:dyDescent="0.25"/>
  <cols>
    <col min="1" max="1" width="11.88671875" style="1" customWidth="1"/>
    <col min="2" max="2" width="12.6640625" style="1" customWidth="1"/>
    <col min="3" max="3" width="21.33203125" style="1" customWidth="1"/>
    <col min="4" max="4" width="14.109375" style="1" customWidth="1"/>
    <col min="5" max="5" width="13.33203125" style="1" customWidth="1"/>
    <col min="6" max="6" width="27.109375" style="1" customWidth="1"/>
    <col min="7" max="7" width="22.5546875" style="1" customWidth="1"/>
    <col min="8" max="8" width="17.33203125" style="1" customWidth="1"/>
    <col min="9" max="9" width="21.5546875" style="1" customWidth="1"/>
    <col min="10" max="16" width="20.33203125" style="1" customWidth="1"/>
    <col min="17" max="17" width="23.5546875" style="1" customWidth="1"/>
    <col min="18" max="18" width="27.5546875" style="1" customWidth="1"/>
    <col min="19" max="19" width="21.6640625" style="1" customWidth="1"/>
    <col min="20" max="20" width="16" style="1" customWidth="1"/>
    <col min="21" max="21" width="16.6640625" style="1" customWidth="1"/>
    <col min="22" max="22" width="20.33203125" style="1" customWidth="1"/>
    <col min="23" max="23" width="17.44140625" style="1" customWidth="1"/>
    <col min="24" max="16384" width="9.109375" style="1"/>
  </cols>
  <sheetData>
    <row r="1" spans="1:23" s="52" customFormat="1" ht="22.8" customHeight="1" x14ac:dyDescent="0.25"/>
    <row r="2" spans="1:23" ht="31.5" customHeight="1" x14ac:dyDescent="0.25">
      <c r="A2" s="57" t="s">
        <v>13</v>
      </c>
      <c r="B2" s="57"/>
      <c r="C2" s="57"/>
      <c r="D2" s="57"/>
      <c r="E2" s="57"/>
      <c r="F2" s="57"/>
      <c r="G2" s="57"/>
      <c r="H2" s="57"/>
      <c r="I2" s="57"/>
      <c r="J2" s="57"/>
      <c r="K2" s="57"/>
      <c r="L2" s="57"/>
      <c r="M2" s="57"/>
      <c r="N2" s="57"/>
      <c r="O2" s="57"/>
      <c r="P2" s="57"/>
      <c r="Q2" s="57"/>
      <c r="R2" s="57"/>
      <c r="S2" s="57"/>
      <c r="T2" s="57"/>
      <c r="U2" s="57"/>
      <c r="V2" s="57"/>
      <c r="W2" s="57"/>
    </row>
    <row r="3" spans="1:23" s="3" customFormat="1" ht="12.75" customHeight="1" x14ac:dyDescent="0.25"/>
    <row r="4" spans="1:23" s="3" customFormat="1" ht="22.5" customHeight="1" x14ac:dyDescent="0.25">
      <c r="A4" s="56" t="s">
        <v>55</v>
      </c>
      <c r="B4" s="56"/>
      <c r="C4" s="56"/>
      <c r="D4" s="56"/>
      <c r="E4" s="56"/>
      <c r="F4" s="56"/>
      <c r="G4" s="56"/>
      <c r="H4" s="56"/>
      <c r="I4" s="56"/>
      <c r="J4" s="30"/>
      <c r="K4" s="30"/>
      <c r="L4" s="30"/>
      <c r="M4" s="30"/>
      <c r="N4" s="30"/>
      <c r="O4" s="30"/>
      <c r="P4" s="30"/>
      <c r="Q4" s="30"/>
      <c r="R4" s="30"/>
      <c r="S4" s="30"/>
      <c r="T4" s="30"/>
      <c r="U4" s="30"/>
      <c r="V4" s="30"/>
      <c r="W4" s="30"/>
    </row>
    <row r="5" spans="1:23" s="7" customFormat="1" ht="21.75" customHeight="1" thickBot="1" x14ac:dyDescent="0.35">
      <c r="A5" s="31" t="s">
        <v>54</v>
      </c>
      <c r="B5" s="31"/>
      <c r="C5" s="31"/>
      <c r="D5" s="31"/>
      <c r="E5" s="31"/>
      <c r="F5" s="31"/>
      <c r="G5" s="31"/>
      <c r="H5" s="31"/>
      <c r="I5" s="31"/>
      <c r="J5" s="31"/>
      <c r="K5" s="31"/>
      <c r="L5" s="31"/>
      <c r="M5" s="31"/>
      <c r="N5" s="31"/>
      <c r="O5" s="31"/>
      <c r="P5" s="31"/>
      <c r="Q5" s="31"/>
      <c r="R5" s="31"/>
      <c r="S5" s="31"/>
      <c r="T5" s="31"/>
      <c r="U5" s="31"/>
      <c r="V5" s="31"/>
      <c r="W5" s="31"/>
    </row>
    <row r="6" spans="1:23" ht="33.75" customHeight="1" x14ac:dyDescent="0.25">
      <c r="A6" s="58" t="s">
        <v>3</v>
      </c>
      <c r="B6" s="58"/>
      <c r="C6" s="61" t="s">
        <v>51</v>
      </c>
      <c r="D6" s="61"/>
      <c r="E6" s="61"/>
      <c r="F6" s="62" t="s">
        <v>52</v>
      </c>
      <c r="G6" s="62"/>
      <c r="H6" s="62"/>
      <c r="I6" s="62"/>
      <c r="J6" s="62"/>
      <c r="K6" s="58" t="s">
        <v>56</v>
      </c>
      <c r="L6" s="74"/>
      <c r="M6" s="63" t="s">
        <v>90</v>
      </c>
      <c r="N6" s="63"/>
      <c r="O6" s="63"/>
      <c r="P6" s="63"/>
      <c r="Q6" s="64" t="s">
        <v>53</v>
      </c>
      <c r="R6" s="65"/>
      <c r="S6" s="66"/>
    </row>
    <row r="7" spans="1:23" ht="41.4" x14ac:dyDescent="0.25">
      <c r="A7" s="37" t="s">
        <v>1</v>
      </c>
      <c r="B7" s="37" t="s">
        <v>89</v>
      </c>
      <c r="C7" s="37" t="s">
        <v>42</v>
      </c>
      <c r="D7" s="37" t="s">
        <v>43</v>
      </c>
      <c r="E7" s="37" t="s">
        <v>44</v>
      </c>
      <c r="F7" s="37" t="s">
        <v>45</v>
      </c>
      <c r="G7" s="37" t="s">
        <v>69</v>
      </c>
      <c r="H7" s="37" t="s">
        <v>68</v>
      </c>
      <c r="I7" s="37" t="s">
        <v>66</v>
      </c>
      <c r="J7" s="37" t="s">
        <v>67</v>
      </c>
      <c r="K7" s="37" t="s">
        <v>70</v>
      </c>
      <c r="L7" s="37" t="s">
        <v>71</v>
      </c>
      <c r="M7" s="37" t="s">
        <v>91</v>
      </c>
      <c r="N7" s="37" t="s">
        <v>92</v>
      </c>
      <c r="O7" s="37" t="s">
        <v>93</v>
      </c>
      <c r="P7" s="37" t="s">
        <v>94</v>
      </c>
      <c r="Q7" s="38" t="s">
        <v>46</v>
      </c>
      <c r="R7" s="36" t="s">
        <v>100</v>
      </c>
      <c r="S7" s="39" t="s">
        <v>97</v>
      </c>
    </row>
    <row r="8" spans="1:23" ht="15" customHeight="1" x14ac:dyDescent="0.25">
      <c r="A8" s="5"/>
      <c r="B8" s="24"/>
      <c r="C8" s="25"/>
      <c r="D8" s="16"/>
      <c r="E8" s="23"/>
      <c r="F8" s="23"/>
      <c r="G8" s="32">
        <f>PRODUCT(E8:F8)</f>
        <v>0</v>
      </c>
      <c r="H8" s="23"/>
      <c r="I8" s="23"/>
      <c r="J8" s="23"/>
      <c r="K8" s="42" t="e">
        <f t="shared" ref="K8:K21" si="0">VLOOKUP(C8,$F$35:$J$39,4)*I8/F8</f>
        <v>#N/A</v>
      </c>
      <c r="L8" s="42" t="e">
        <f t="shared" ref="L8:L21" si="1">VLOOKUP(C8,$F$35:$J$39,5)*I8/F8</f>
        <v>#N/A</v>
      </c>
      <c r="M8" s="50"/>
      <c r="N8" s="50"/>
      <c r="O8" s="50"/>
      <c r="P8" s="50"/>
      <c r="Q8" s="70">
        <f>COUNT(D8:D21)</f>
        <v>0</v>
      </c>
      <c r="R8" s="72" t="e">
        <f>SUM(I8:I21)/SUM(H8:H21)*100</f>
        <v>#DIV/0!</v>
      </c>
      <c r="S8" s="53" t="e">
        <f>(AVERAGE(P8:P21))-(AVERAGE(M8:M21))</f>
        <v>#DIV/0!</v>
      </c>
    </row>
    <row r="9" spans="1:23" ht="15" customHeight="1" x14ac:dyDescent="0.25">
      <c r="A9" s="5"/>
      <c r="B9" s="6"/>
      <c r="C9" s="25"/>
      <c r="D9" s="27"/>
      <c r="E9" s="23"/>
      <c r="F9" s="23"/>
      <c r="G9" s="32">
        <f t="shared" ref="G9:G21" si="2">PRODUCT(E9:F9)</f>
        <v>0</v>
      </c>
      <c r="H9" s="23"/>
      <c r="I9" s="23"/>
      <c r="J9" s="23"/>
      <c r="K9" s="42" t="e">
        <f t="shared" si="0"/>
        <v>#N/A</v>
      </c>
      <c r="L9" s="42" t="e">
        <f t="shared" si="1"/>
        <v>#N/A</v>
      </c>
      <c r="M9" s="50"/>
      <c r="N9" s="50"/>
      <c r="O9" s="50"/>
      <c r="P9" s="50"/>
      <c r="Q9" s="70"/>
      <c r="R9" s="72"/>
      <c r="S9" s="53"/>
    </row>
    <row r="10" spans="1:23" ht="14.25" customHeight="1" x14ac:dyDescent="0.25">
      <c r="A10" s="5"/>
      <c r="B10" s="6"/>
      <c r="C10" s="25"/>
      <c r="D10" s="27"/>
      <c r="E10" s="23"/>
      <c r="F10" s="23"/>
      <c r="G10" s="32">
        <f t="shared" si="2"/>
        <v>0</v>
      </c>
      <c r="H10" s="23"/>
      <c r="I10" s="23"/>
      <c r="J10" s="23"/>
      <c r="K10" s="42" t="e">
        <f t="shared" si="0"/>
        <v>#N/A</v>
      </c>
      <c r="L10" s="42" t="e">
        <f t="shared" si="1"/>
        <v>#N/A</v>
      </c>
      <c r="M10" s="50"/>
      <c r="N10" s="50"/>
      <c r="O10" s="50"/>
      <c r="P10" s="50"/>
      <c r="Q10" s="70"/>
      <c r="R10" s="72"/>
      <c r="S10" s="53"/>
    </row>
    <row r="11" spans="1:23" ht="14.25" customHeight="1" x14ac:dyDescent="0.25">
      <c r="A11" s="5"/>
      <c r="B11" s="6"/>
      <c r="C11" s="25"/>
      <c r="D11" s="27"/>
      <c r="E11" s="23"/>
      <c r="F11" s="23"/>
      <c r="G11" s="32">
        <f t="shared" si="2"/>
        <v>0</v>
      </c>
      <c r="H11" s="23"/>
      <c r="I11" s="23"/>
      <c r="J11" s="23"/>
      <c r="K11" s="42" t="e">
        <f t="shared" si="0"/>
        <v>#N/A</v>
      </c>
      <c r="L11" s="42" t="e">
        <f t="shared" si="1"/>
        <v>#N/A</v>
      </c>
      <c r="M11" s="50"/>
      <c r="N11" s="50"/>
      <c r="O11" s="50"/>
      <c r="P11" s="50"/>
      <c r="Q11" s="59" t="s">
        <v>47</v>
      </c>
      <c r="R11" s="60" t="s">
        <v>49</v>
      </c>
      <c r="S11" s="67" t="s">
        <v>98</v>
      </c>
    </row>
    <row r="12" spans="1:23" ht="15" customHeight="1" x14ac:dyDescent="0.25">
      <c r="A12" s="5"/>
      <c r="B12" s="6"/>
      <c r="C12" s="25"/>
      <c r="D12" s="27"/>
      <c r="E12" s="23"/>
      <c r="F12" s="23"/>
      <c r="G12" s="32">
        <f t="shared" si="2"/>
        <v>0</v>
      </c>
      <c r="H12" s="23"/>
      <c r="I12" s="23"/>
      <c r="J12" s="23"/>
      <c r="K12" s="42" t="e">
        <f t="shared" si="0"/>
        <v>#N/A</v>
      </c>
      <c r="L12" s="42" t="e">
        <f t="shared" si="1"/>
        <v>#N/A</v>
      </c>
      <c r="M12" s="50"/>
      <c r="N12" s="50"/>
      <c r="O12" s="50"/>
      <c r="P12" s="50"/>
      <c r="Q12" s="59"/>
      <c r="R12" s="60"/>
      <c r="S12" s="67"/>
    </row>
    <row r="13" spans="1:23" ht="15" customHeight="1" x14ac:dyDescent="0.25">
      <c r="A13" s="5"/>
      <c r="B13" s="6"/>
      <c r="C13" s="25"/>
      <c r="D13" s="27"/>
      <c r="E13" s="23"/>
      <c r="F13" s="23"/>
      <c r="G13" s="32">
        <f t="shared" si="2"/>
        <v>0</v>
      </c>
      <c r="H13" s="23"/>
      <c r="I13" s="23"/>
      <c r="J13" s="23"/>
      <c r="K13" s="42" t="e">
        <f t="shared" si="0"/>
        <v>#N/A</v>
      </c>
      <c r="L13" s="42" t="e">
        <f t="shared" si="1"/>
        <v>#N/A</v>
      </c>
      <c r="M13" s="50"/>
      <c r="N13" s="50"/>
      <c r="O13" s="50"/>
      <c r="P13" s="50"/>
      <c r="Q13" s="59"/>
      <c r="R13" s="60"/>
      <c r="S13" s="67"/>
    </row>
    <row r="14" spans="1:23" ht="15" customHeight="1" x14ac:dyDescent="0.25">
      <c r="A14" s="5"/>
      <c r="B14" s="6"/>
      <c r="C14" s="25"/>
      <c r="D14" s="16"/>
      <c r="E14" s="23"/>
      <c r="F14" s="23"/>
      <c r="G14" s="32">
        <f t="shared" si="2"/>
        <v>0</v>
      </c>
      <c r="H14" s="23"/>
      <c r="I14" s="23"/>
      <c r="J14" s="23"/>
      <c r="K14" s="42" t="e">
        <f t="shared" si="0"/>
        <v>#N/A</v>
      </c>
      <c r="L14" s="42" t="e">
        <f t="shared" si="1"/>
        <v>#N/A</v>
      </c>
      <c r="M14" s="50"/>
      <c r="N14" s="50"/>
      <c r="O14" s="50"/>
      <c r="P14" s="50"/>
      <c r="Q14" s="70" t="e">
        <f>SUM(H8:H21)/SUM(G8:G21)*100</f>
        <v>#DIV/0!</v>
      </c>
      <c r="R14" s="72" t="e">
        <f>AVERAGE(K8:K21)</f>
        <v>#N/A</v>
      </c>
      <c r="S14" s="53" t="e">
        <f>AVERAGE((AVERAGE(N8:N21)-AVERAGE(M8:M21)),(AVERAGE(O8:O21)-AVERAGE(N8:N21)),AVERAGE(P8:P21)-AVERAGE(O8:O21))</f>
        <v>#DIV/0!</v>
      </c>
      <c r="T14" s="23"/>
      <c r="U14" s="26"/>
    </row>
    <row r="15" spans="1:23" ht="15" customHeight="1" x14ac:dyDescent="0.25">
      <c r="A15" s="5"/>
      <c r="B15" s="6"/>
      <c r="C15" s="25"/>
      <c r="D15" s="27"/>
      <c r="E15" s="23"/>
      <c r="F15" s="23"/>
      <c r="G15" s="32">
        <f t="shared" si="2"/>
        <v>0</v>
      </c>
      <c r="H15" s="23"/>
      <c r="I15" s="23"/>
      <c r="J15" s="23"/>
      <c r="K15" s="42" t="e">
        <f t="shared" si="0"/>
        <v>#N/A</v>
      </c>
      <c r="L15" s="42" t="e">
        <f t="shared" si="1"/>
        <v>#N/A</v>
      </c>
      <c r="M15" s="50"/>
      <c r="N15" s="50"/>
      <c r="O15" s="50"/>
      <c r="P15" s="50"/>
      <c r="Q15" s="70"/>
      <c r="R15" s="72"/>
      <c r="S15" s="53"/>
      <c r="T15" s="23"/>
      <c r="U15" s="26"/>
    </row>
    <row r="16" spans="1:23" ht="15" customHeight="1" x14ac:dyDescent="0.25">
      <c r="A16" s="5"/>
      <c r="B16" s="6"/>
      <c r="C16" s="25"/>
      <c r="D16" s="27"/>
      <c r="E16" s="23"/>
      <c r="F16" s="23"/>
      <c r="G16" s="32">
        <f t="shared" si="2"/>
        <v>0</v>
      </c>
      <c r="H16" s="23"/>
      <c r="I16" s="23"/>
      <c r="J16" s="23"/>
      <c r="K16" s="42" t="e">
        <f t="shared" si="0"/>
        <v>#N/A</v>
      </c>
      <c r="L16" s="42" t="e">
        <f t="shared" si="1"/>
        <v>#N/A</v>
      </c>
      <c r="M16" s="50"/>
      <c r="N16" s="50"/>
      <c r="O16" s="50"/>
      <c r="P16" s="50"/>
      <c r="Q16" s="70"/>
      <c r="R16" s="72"/>
      <c r="S16" s="53"/>
      <c r="T16" s="23"/>
      <c r="U16" s="26"/>
    </row>
    <row r="17" spans="1:21" ht="15" customHeight="1" x14ac:dyDescent="0.25">
      <c r="A17" s="5"/>
      <c r="B17" s="6"/>
      <c r="C17" s="25"/>
      <c r="D17" s="27"/>
      <c r="E17" s="23"/>
      <c r="F17" s="23"/>
      <c r="G17" s="32">
        <f t="shared" si="2"/>
        <v>0</v>
      </c>
      <c r="H17" s="23"/>
      <c r="I17" s="23"/>
      <c r="J17" s="23"/>
      <c r="K17" s="42" t="e">
        <f t="shared" si="0"/>
        <v>#N/A</v>
      </c>
      <c r="L17" s="42" t="e">
        <f t="shared" si="1"/>
        <v>#N/A</v>
      </c>
      <c r="M17" s="50"/>
      <c r="N17" s="50"/>
      <c r="O17" s="50"/>
      <c r="P17" s="50"/>
      <c r="Q17" s="59" t="s">
        <v>48</v>
      </c>
      <c r="R17" s="60" t="s">
        <v>50</v>
      </c>
      <c r="S17" s="67" t="s">
        <v>99</v>
      </c>
      <c r="T17" s="23"/>
      <c r="U17" s="26"/>
    </row>
    <row r="18" spans="1:21" ht="14.25" customHeight="1" x14ac:dyDescent="0.25">
      <c r="A18" s="5"/>
      <c r="B18" s="6"/>
      <c r="C18" s="25"/>
      <c r="D18" s="16"/>
      <c r="E18" s="23"/>
      <c r="F18" s="23"/>
      <c r="G18" s="32">
        <f>PRODUCT(E18:F18)</f>
        <v>0</v>
      </c>
      <c r="H18" s="23"/>
      <c r="I18" s="23"/>
      <c r="J18" s="23"/>
      <c r="K18" s="42" t="e">
        <f t="shared" si="0"/>
        <v>#N/A</v>
      </c>
      <c r="L18" s="42" t="e">
        <f t="shared" si="1"/>
        <v>#N/A</v>
      </c>
      <c r="M18" s="50"/>
      <c r="N18" s="50"/>
      <c r="O18" s="50"/>
      <c r="P18" s="50"/>
      <c r="Q18" s="59"/>
      <c r="R18" s="60"/>
      <c r="S18" s="67"/>
      <c r="T18" s="23"/>
      <c r="U18" s="23"/>
    </row>
    <row r="19" spans="1:21" ht="14.25" customHeight="1" x14ac:dyDescent="0.25">
      <c r="A19" s="5"/>
      <c r="B19" s="6"/>
      <c r="C19" s="25"/>
      <c r="D19" s="27"/>
      <c r="E19" s="23"/>
      <c r="F19" s="23"/>
      <c r="G19" s="32">
        <f t="shared" si="2"/>
        <v>0</v>
      </c>
      <c r="H19" s="23"/>
      <c r="I19" s="23"/>
      <c r="J19" s="23"/>
      <c r="K19" s="42" t="e">
        <f t="shared" si="0"/>
        <v>#N/A</v>
      </c>
      <c r="L19" s="42" t="e">
        <f t="shared" si="1"/>
        <v>#N/A</v>
      </c>
      <c r="M19" s="50"/>
      <c r="N19" s="50"/>
      <c r="O19" s="50"/>
      <c r="P19" s="50"/>
      <c r="Q19" s="70" t="e">
        <f>SUM(I8:I21)/SUM(H8:H21)*100</f>
        <v>#DIV/0!</v>
      </c>
      <c r="R19" s="72" t="e">
        <f>AVERAGE(L8:L21)</f>
        <v>#N/A</v>
      </c>
      <c r="S19" s="53" t="e">
        <f>AVERAGE(N34:P47)</f>
        <v>#DIV/0!</v>
      </c>
      <c r="T19" s="23"/>
      <c r="U19" s="23"/>
    </row>
    <row r="20" spans="1:21" ht="15" customHeight="1" x14ac:dyDescent="0.25">
      <c r="A20" s="5"/>
      <c r="B20" s="6"/>
      <c r="C20" s="25"/>
      <c r="D20" s="27"/>
      <c r="E20" s="23"/>
      <c r="F20" s="23"/>
      <c r="G20" s="32">
        <f t="shared" si="2"/>
        <v>0</v>
      </c>
      <c r="H20" s="23"/>
      <c r="I20" s="23"/>
      <c r="J20" s="23"/>
      <c r="K20" s="42" t="e">
        <f t="shared" si="0"/>
        <v>#N/A</v>
      </c>
      <c r="L20" s="42" t="e">
        <f t="shared" si="1"/>
        <v>#N/A</v>
      </c>
      <c r="M20" s="50"/>
      <c r="N20" s="50"/>
      <c r="O20" s="50"/>
      <c r="P20" s="50"/>
      <c r="Q20" s="70"/>
      <c r="R20" s="72"/>
      <c r="S20" s="54"/>
      <c r="T20" s="23"/>
      <c r="U20" s="23"/>
    </row>
    <row r="21" spans="1:21" ht="15.75" customHeight="1" thickBot="1" x14ac:dyDescent="0.3">
      <c r="A21" s="5"/>
      <c r="B21" s="6"/>
      <c r="C21" s="25"/>
      <c r="D21" s="27"/>
      <c r="E21" s="23"/>
      <c r="F21" s="23"/>
      <c r="G21" s="32">
        <f t="shared" si="2"/>
        <v>0</v>
      </c>
      <c r="H21" s="23"/>
      <c r="I21" s="23"/>
      <c r="J21" s="23"/>
      <c r="K21" s="42" t="e">
        <f t="shared" si="0"/>
        <v>#N/A</v>
      </c>
      <c r="L21" s="42" t="e">
        <f t="shared" si="1"/>
        <v>#N/A</v>
      </c>
      <c r="M21" s="50"/>
      <c r="N21" s="50"/>
      <c r="O21" s="50"/>
      <c r="P21" s="50"/>
      <c r="Q21" s="71"/>
      <c r="R21" s="73"/>
      <c r="S21" s="55"/>
      <c r="T21" s="23"/>
      <c r="U21" s="23"/>
    </row>
    <row r="22" spans="1:21" ht="15.75" customHeight="1" x14ac:dyDescent="0.25">
      <c r="A22" s="5"/>
      <c r="B22" s="27"/>
      <c r="C22" s="25"/>
      <c r="D22" s="27"/>
      <c r="E22" s="27"/>
      <c r="F22" s="27"/>
      <c r="G22" s="27"/>
      <c r="H22" s="27"/>
      <c r="I22" s="27"/>
      <c r="J22" s="27"/>
      <c r="K22" s="40"/>
      <c r="L22" s="40"/>
      <c r="M22" s="40"/>
      <c r="N22" s="40"/>
      <c r="O22" s="40"/>
      <c r="P22" s="40"/>
      <c r="Q22" s="41"/>
      <c r="R22" s="41"/>
      <c r="S22" s="27"/>
      <c r="T22" s="27"/>
      <c r="U22" s="27"/>
    </row>
    <row r="33" spans="6:16" ht="17.399999999999999" x14ac:dyDescent="0.25">
      <c r="F33" s="75" t="s">
        <v>72</v>
      </c>
      <c r="G33" s="75"/>
      <c r="H33" s="75"/>
      <c r="I33" s="75"/>
      <c r="J33" s="75"/>
      <c r="M33" s="49" t="s">
        <v>95</v>
      </c>
      <c r="N33" s="49" t="s">
        <v>96</v>
      </c>
      <c r="O33" s="49" t="s">
        <v>96</v>
      </c>
      <c r="P33" s="49" t="s">
        <v>96</v>
      </c>
    </row>
    <row r="34" spans="6:16" ht="31.2" x14ac:dyDescent="0.25">
      <c r="F34" s="36" t="s">
        <v>42</v>
      </c>
      <c r="G34" s="35" t="s">
        <v>57</v>
      </c>
      <c r="H34" s="35" t="s">
        <v>65</v>
      </c>
      <c r="I34" s="35" t="s">
        <v>58</v>
      </c>
      <c r="J34" s="35" t="s">
        <v>59</v>
      </c>
      <c r="M34" s="51"/>
      <c r="N34" s="51" t="e">
        <f t="shared" ref="N34:P47" si="3">(N8-M8)/M8*100</f>
        <v>#DIV/0!</v>
      </c>
      <c r="O34" s="51" t="e">
        <f t="shared" si="3"/>
        <v>#DIV/0!</v>
      </c>
      <c r="P34" s="51" t="e">
        <f t="shared" si="3"/>
        <v>#DIV/0!</v>
      </c>
    </row>
    <row r="35" spans="6:16" ht="16.2" x14ac:dyDescent="0.25">
      <c r="F35" s="18" t="s">
        <v>60</v>
      </c>
      <c r="G35" s="34">
        <v>1.5</v>
      </c>
      <c r="H35" s="34">
        <v>90</v>
      </c>
      <c r="I35" s="34">
        <v>135</v>
      </c>
      <c r="J35" s="34">
        <v>7.7</v>
      </c>
      <c r="M35" s="51"/>
      <c r="N35" s="51" t="e">
        <f t="shared" si="3"/>
        <v>#DIV/0!</v>
      </c>
      <c r="O35" s="51" t="e">
        <f t="shared" si="3"/>
        <v>#DIV/0!</v>
      </c>
      <c r="P35" s="51" t="e">
        <f t="shared" si="3"/>
        <v>#DIV/0!</v>
      </c>
    </row>
    <row r="36" spans="6:16" ht="16.2" x14ac:dyDescent="0.25">
      <c r="F36" s="18" t="s">
        <v>61</v>
      </c>
      <c r="G36" s="34">
        <v>1.5</v>
      </c>
      <c r="H36" s="34">
        <v>90</v>
      </c>
      <c r="I36" s="34">
        <v>135</v>
      </c>
      <c r="J36" s="34">
        <v>5.4</v>
      </c>
      <c r="M36" s="51"/>
      <c r="N36" s="51" t="e">
        <f t="shared" si="3"/>
        <v>#DIV/0!</v>
      </c>
      <c r="O36" s="51" t="e">
        <f t="shared" si="3"/>
        <v>#DIV/0!</v>
      </c>
      <c r="P36" s="51" t="e">
        <f t="shared" si="3"/>
        <v>#DIV/0!</v>
      </c>
    </row>
    <row r="37" spans="6:16" ht="16.2" x14ac:dyDescent="0.25">
      <c r="F37" s="18" t="s">
        <v>62</v>
      </c>
      <c r="G37" s="34">
        <v>2</v>
      </c>
      <c r="H37" s="34">
        <v>60</v>
      </c>
      <c r="I37" s="34">
        <v>120</v>
      </c>
      <c r="J37" s="34">
        <v>5</v>
      </c>
      <c r="M37" s="51"/>
      <c r="N37" s="51" t="e">
        <f t="shared" si="3"/>
        <v>#DIV/0!</v>
      </c>
      <c r="O37" s="51" t="e">
        <f t="shared" si="3"/>
        <v>#DIV/0!</v>
      </c>
      <c r="P37" s="51" t="e">
        <f t="shared" si="3"/>
        <v>#DIV/0!</v>
      </c>
    </row>
    <row r="38" spans="6:16" ht="16.2" x14ac:dyDescent="0.25">
      <c r="F38" s="18" t="s">
        <v>63</v>
      </c>
      <c r="G38" s="34">
        <v>1.8</v>
      </c>
      <c r="H38" s="34">
        <v>75</v>
      </c>
      <c r="I38" s="34">
        <v>135</v>
      </c>
      <c r="J38" s="34">
        <v>5.7</v>
      </c>
      <c r="M38" s="51"/>
      <c r="N38" s="51" t="e">
        <f t="shared" si="3"/>
        <v>#DIV/0!</v>
      </c>
      <c r="O38" s="51" t="e">
        <f t="shared" si="3"/>
        <v>#DIV/0!</v>
      </c>
      <c r="P38" s="51" t="e">
        <f t="shared" si="3"/>
        <v>#DIV/0!</v>
      </c>
    </row>
    <row r="39" spans="6:16" ht="16.2" x14ac:dyDescent="0.25">
      <c r="F39" s="18" t="s">
        <v>64</v>
      </c>
      <c r="G39" s="34">
        <v>2</v>
      </c>
      <c r="H39" s="34">
        <v>60</v>
      </c>
      <c r="I39" s="34">
        <v>120</v>
      </c>
      <c r="J39" s="34">
        <v>4.8</v>
      </c>
      <c r="M39" s="51"/>
      <c r="N39" s="51" t="e">
        <f t="shared" si="3"/>
        <v>#DIV/0!</v>
      </c>
      <c r="O39" s="51" t="e">
        <f t="shared" si="3"/>
        <v>#DIV/0!</v>
      </c>
      <c r="P39" s="51" t="e">
        <f t="shared" si="3"/>
        <v>#DIV/0!</v>
      </c>
    </row>
    <row r="40" spans="6:16" ht="14.4" x14ac:dyDescent="0.3">
      <c r="F40" s="18" t="s">
        <v>2</v>
      </c>
      <c r="G40" s="33"/>
      <c r="H40" s="33"/>
      <c r="I40" s="29"/>
      <c r="J40" s="29"/>
      <c r="M40" s="51"/>
      <c r="N40" s="51" t="e">
        <f t="shared" si="3"/>
        <v>#DIV/0!</v>
      </c>
      <c r="O40" s="51" t="e">
        <f t="shared" si="3"/>
        <v>#DIV/0!</v>
      </c>
      <c r="P40" s="51" t="e">
        <f t="shared" si="3"/>
        <v>#DIV/0!</v>
      </c>
    </row>
    <row r="41" spans="6:16" x14ac:dyDescent="0.25">
      <c r="M41" s="51"/>
      <c r="N41" s="51" t="e">
        <f t="shared" si="3"/>
        <v>#DIV/0!</v>
      </c>
      <c r="O41" s="51" t="e">
        <f t="shared" si="3"/>
        <v>#DIV/0!</v>
      </c>
      <c r="P41" s="51" t="e">
        <f t="shared" si="3"/>
        <v>#DIV/0!</v>
      </c>
    </row>
    <row r="42" spans="6:16" x14ac:dyDescent="0.25">
      <c r="M42" s="51"/>
      <c r="N42" s="51" t="e">
        <f t="shared" si="3"/>
        <v>#DIV/0!</v>
      </c>
      <c r="O42" s="51" t="e">
        <f t="shared" si="3"/>
        <v>#DIV/0!</v>
      </c>
      <c r="P42" s="51" t="e">
        <f t="shared" si="3"/>
        <v>#DIV/0!</v>
      </c>
    </row>
    <row r="43" spans="6:16" x14ac:dyDescent="0.25">
      <c r="M43" s="51"/>
      <c r="N43" s="51" t="e">
        <f t="shared" si="3"/>
        <v>#DIV/0!</v>
      </c>
      <c r="O43" s="51" t="e">
        <f t="shared" si="3"/>
        <v>#DIV/0!</v>
      </c>
      <c r="P43" s="51" t="e">
        <f t="shared" si="3"/>
        <v>#DIV/0!</v>
      </c>
    </row>
    <row r="44" spans="6:16" x14ac:dyDescent="0.25">
      <c r="M44" s="51"/>
      <c r="N44" s="51" t="e">
        <f t="shared" si="3"/>
        <v>#DIV/0!</v>
      </c>
      <c r="O44" s="51" t="e">
        <f t="shared" si="3"/>
        <v>#DIV/0!</v>
      </c>
      <c r="P44" s="51" t="e">
        <f t="shared" si="3"/>
        <v>#DIV/0!</v>
      </c>
    </row>
    <row r="45" spans="6:16" x14ac:dyDescent="0.25">
      <c r="M45" s="51"/>
      <c r="N45" s="51" t="e">
        <f t="shared" si="3"/>
        <v>#DIV/0!</v>
      </c>
      <c r="O45" s="51" t="e">
        <f t="shared" si="3"/>
        <v>#DIV/0!</v>
      </c>
      <c r="P45" s="51" t="e">
        <f t="shared" si="3"/>
        <v>#DIV/0!</v>
      </c>
    </row>
    <row r="46" spans="6:16" x14ac:dyDescent="0.25">
      <c r="M46" s="51"/>
      <c r="N46" s="51" t="e">
        <f t="shared" si="3"/>
        <v>#DIV/0!</v>
      </c>
      <c r="O46" s="51" t="e">
        <f t="shared" si="3"/>
        <v>#DIV/0!</v>
      </c>
      <c r="P46" s="51" t="e">
        <f t="shared" si="3"/>
        <v>#DIV/0!</v>
      </c>
    </row>
    <row r="47" spans="6:16" x14ac:dyDescent="0.25">
      <c r="M47" s="51"/>
      <c r="N47" s="51" t="e">
        <f t="shared" si="3"/>
        <v>#DIV/0!</v>
      </c>
      <c r="O47" s="51" t="e">
        <f t="shared" si="3"/>
        <v>#DIV/0!</v>
      </c>
      <c r="P47" s="51" t="e">
        <f t="shared" si="3"/>
        <v>#DIV/0!</v>
      </c>
    </row>
    <row r="52" spans="5:16" ht="81" customHeight="1" x14ac:dyDescent="0.25">
      <c r="E52" s="68" t="s">
        <v>101</v>
      </c>
      <c r="F52" s="69"/>
      <c r="G52" s="69"/>
      <c r="H52" s="69"/>
      <c r="I52" s="69"/>
      <c r="J52" s="69"/>
      <c r="K52" s="69"/>
      <c r="L52" s="69"/>
      <c r="M52" s="69"/>
      <c r="N52" s="69"/>
      <c r="O52" s="69"/>
      <c r="P52" s="69"/>
    </row>
  </sheetData>
  <mergeCells count="25">
    <mergeCell ref="E52:P52"/>
    <mergeCell ref="Q19:Q21"/>
    <mergeCell ref="R19:R21"/>
    <mergeCell ref="K6:L6"/>
    <mergeCell ref="F33:J33"/>
    <mergeCell ref="Q8:Q10"/>
    <mergeCell ref="R8:R10"/>
    <mergeCell ref="Q14:Q16"/>
    <mergeCell ref="R14:R16"/>
    <mergeCell ref="S19:S21"/>
    <mergeCell ref="A4:I4"/>
    <mergeCell ref="A2:W2"/>
    <mergeCell ref="A6:B6"/>
    <mergeCell ref="Q11:Q13"/>
    <mergeCell ref="Q17:Q18"/>
    <mergeCell ref="R11:R13"/>
    <mergeCell ref="R17:R18"/>
    <mergeCell ref="C6:E6"/>
    <mergeCell ref="F6:J6"/>
    <mergeCell ref="M6:P6"/>
    <mergeCell ref="Q6:S6"/>
    <mergeCell ref="S8:S10"/>
    <mergeCell ref="S11:S13"/>
    <mergeCell ref="S14:S16"/>
    <mergeCell ref="S17:S18"/>
  </mergeCells>
  <dataValidations count="1">
    <dataValidation type="list" allowBlank="1" showInputMessage="1" showErrorMessage="1" sqref="C8:C22">
      <formula1>$F$35:$F$40</formula1>
    </dataValidation>
  </dataValidation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workbookViewId="0">
      <selection activeCell="B21" sqref="B21"/>
    </sheetView>
  </sheetViews>
  <sheetFormatPr defaultColWidth="9.109375" defaultRowHeight="13.8" x14ac:dyDescent="0.25"/>
  <cols>
    <col min="1" max="1" width="24.88671875" style="1" customWidth="1"/>
    <col min="2" max="2" width="56.44140625" style="1" customWidth="1"/>
    <col min="3" max="16384" width="9.109375" style="1"/>
  </cols>
  <sheetData>
    <row r="1" spans="1:19" ht="28.2" x14ac:dyDescent="0.25">
      <c r="A1" s="43" t="s">
        <v>73</v>
      </c>
      <c r="B1" s="43"/>
      <c r="C1" s="43"/>
      <c r="D1" s="43"/>
      <c r="E1" s="43"/>
      <c r="F1" s="43"/>
      <c r="G1" s="43"/>
      <c r="H1" s="43"/>
      <c r="I1" s="43"/>
      <c r="J1" s="43"/>
      <c r="K1" s="43"/>
      <c r="L1" s="43"/>
      <c r="M1" s="43"/>
      <c r="N1" s="43"/>
      <c r="O1" s="43"/>
      <c r="P1" s="43"/>
      <c r="Q1" s="43"/>
      <c r="R1" s="43"/>
      <c r="S1" s="43"/>
    </row>
    <row r="2" spans="1:19" s="45" customFormat="1" ht="14.25" customHeight="1" x14ac:dyDescent="0.25">
      <c r="A2" s="44"/>
      <c r="B2" s="44"/>
      <c r="C2" s="44"/>
      <c r="D2" s="44"/>
      <c r="E2" s="44"/>
      <c r="F2" s="44"/>
      <c r="G2" s="44"/>
      <c r="H2" s="44"/>
      <c r="I2" s="44"/>
      <c r="J2" s="44"/>
      <c r="K2" s="44"/>
      <c r="L2" s="44"/>
      <c r="M2" s="44"/>
      <c r="N2" s="44"/>
      <c r="O2" s="44"/>
      <c r="P2" s="44"/>
      <c r="Q2" s="44"/>
      <c r="R2" s="44"/>
      <c r="S2" s="44"/>
    </row>
    <row r="3" spans="1:19" ht="23.25" customHeight="1" x14ac:dyDescent="0.25">
      <c r="A3" s="76" t="s">
        <v>88</v>
      </c>
      <c r="B3" s="76"/>
    </row>
    <row r="4" spans="1:19" x14ac:dyDescent="0.25">
      <c r="A4" s="46" t="s">
        <v>74</v>
      </c>
      <c r="B4" s="46" t="s">
        <v>75</v>
      </c>
    </row>
    <row r="5" spans="1:19" x14ac:dyDescent="0.25">
      <c r="A5" s="1" t="s">
        <v>76</v>
      </c>
      <c r="B5" s="47"/>
    </row>
    <row r="6" spans="1:19" x14ac:dyDescent="0.25">
      <c r="A6" s="1" t="s">
        <v>77</v>
      </c>
      <c r="B6" s="47"/>
    </row>
    <row r="7" spans="1:19" x14ac:dyDescent="0.25">
      <c r="A7" s="1" t="s">
        <v>78</v>
      </c>
      <c r="B7" s="47"/>
    </row>
    <row r="8" spans="1:19" x14ac:dyDescent="0.25">
      <c r="A8" s="1" t="s">
        <v>79</v>
      </c>
      <c r="B8" s="47"/>
    </row>
    <row r="9" spans="1:19" x14ac:dyDescent="0.25">
      <c r="A9" s="1" t="s">
        <v>80</v>
      </c>
      <c r="B9" s="47"/>
    </row>
    <row r="10" spans="1:19" x14ac:dyDescent="0.25">
      <c r="A10" s="1" t="s">
        <v>81</v>
      </c>
      <c r="B10" s="47"/>
    </row>
    <row r="11" spans="1:19" x14ac:dyDescent="0.25">
      <c r="A11" s="1" t="s">
        <v>82</v>
      </c>
      <c r="B11" s="47"/>
    </row>
    <row r="12" spans="1:19" x14ac:dyDescent="0.25">
      <c r="A12" s="1" t="s">
        <v>83</v>
      </c>
      <c r="B12" s="47"/>
    </row>
    <row r="13" spans="1:19" x14ac:dyDescent="0.25">
      <c r="A13" s="1" t="s">
        <v>84</v>
      </c>
      <c r="B13" s="47"/>
    </row>
    <row r="14" spans="1:19" x14ac:dyDescent="0.25">
      <c r="A14" s="1" t="s">
        <v>85</v>
      </c>
      <c r="B14" s="47"/>
    </row>
    <row r="15" spans="1:19" x14ac:dyDescent="0.25">
      <c r="A15" s="1" t="s">
        <v>86</v>
      </c>
      <c r="B15" s="47"/>
    </row>
    <row r="16" spans="1:19" x14ac:dyDescent="0.25">
      <c r="A16" s="1" t="s">
        <v>87</v>
      </c>
      <c r="B16" s="47"/>
    </row>
    <row r="17" spans="1:2" x14ac:dyDescent="0.25">
      <c r="A17" s="48" t="s">
        <v>39</v>
      </c>
      <c r="B17" s="28">
        <f>SUM(B5:B16)</f>
        <v>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36"/>
  <sheetViews>
    <sheetView zoomScale="80" zoomScaleNormal="80" workbookViewId="0">
      <selection activeCell="C8" sqref="C8:E23"/>
    </sheetView>
  </sheetViews>
  <sheetFormatPr defaultColWidth="9.109375" defaultRowHeight="13.8" x14ac:dyDescent="0.25"/>
  <cols>
    <col min="1" max="1" width="14.109375" style="1" customWidth="1"/>
    <col min="2" max="2" width="11.6640625" style="1" customWidth="1"/>
    <col min="3" max="3" width="32.88671875" style="1" customWidth="1"/>
    <col min="4" max="4" width="36.6640625" style="1" customWidth="1"/>
    <col min="5" max="5" width="34.88671875" style="1" customWidth="1"/>
    <col min="6" max="16384" width="9.109375" style="1"/>
  </cols>
  <sheetData>
    <row r="1" spans="1:8" ht="31.5" customHeight="1" x14ac:dyDescent="0.25">
      <c r="A1" s="57" t="s">
        <v>41</v>
      </c>
      <c r="B1" s="57"/>
      <c r="C1" s="57"/>
      <c r="D1" s="57"/>
      <c r="E1" s="57"/>
    </row>
    <row r="2" spans="1:8" s="8" customFormat="1" ht="21.75" customHeight="1" x14ac:dyDescent="0.3">
      <c r="A2" s="84" t="s">
        <v>4</v>
      </c>
      <c r="B2" s="84"/>
      <c r="C2" s="84"/>
      <c r="D2" s="84"/>
      <c r="E2" s="84"/>
    </row>
    <row r="3" spans="1:8" s="9" customFormat="1" ht="16.5" customHeight="1" x14ac:dyDescent="0.25">
      <c r="A3" s="85" t="s">
        <v>12</v>
      </c>
      <c r="B3" s="85"/>
      <c r="C3" s="85"/>
      <c r="D3" s="85"/>
      <c r="E3" s="85"/>
      <c r="F3" s="85"/>
      <c r="G3" s="85"/>
      <c r="H3" s="85"/>
    </row>
    <row r="4" spans="1:8" s="9" customFormat="1" ht="17.25" customHeight="1" x14ac:dyDescent="0.25">
      <c r="A4" s="85" t="s">
        <v>11</v>
      </c>
      <c r="B4" s="85"/>
      <c r="C4" s="85"/>
      <c r="D4" s="85"/>
      <c r="E4" s="85"/>
    </row>
    <row r="5" spans="1:8" s="7" customFormat="1" ht="22.5" customHeight="1" x14ac:dyDescent="0.4">
      <c r="A5" s="86"/>
      <c r="B5" s="86"/>
      <c r="C5" s="86"/>
      <c r="D5" s="86"/>
      <c r="E5" s="86"/>
    </row>
    <row r="6" spans="1:8" s="3" customFormat="1" ht="34.5" customHeight="1" x14ac:dyDescent="0.25">
      <c r="A6" s="90" t="s">
        <v>3</v>
      </c>
      <c r="B6" s="90"/>
      <c r="C6" s="89" t="s">
        <v>15</v>
      </c>
      <c r="D6" s="89"/>
      <c r="E6" s="89"/>
    </row>
    <row r="7" spans="1:8" ht="38.25" customHeight="1" x14ac:dyDescent="0.3">
      <c r="A7" s="2" t="s">
        <v>0</v>
      </c>
      <c r="B7" s="2" t="s">
        <v>1</v>
      </c>
      <c r="C7" s="14" t="s">
        <v>16</v>
      </c>
      <c r="D7" s="14" t="s">
        <v>17</v>
      </c>
      <c r="E7" s="14" t="s">
        <v>18</v>
      </c>
    </row>
    <row r="8" spans="1:8" x14ac:dyDescent="0.25">
      <c r="A8" s="4"/>
      <c r="B8" s="5"/>
      <c r="C8" s="6"/>
      <c r="D8" s="6"/>
      <c r="E8" s="6"/>
    </row>
    <row r="9" spans="1:8" x14ac:dyDescent="0.25">
      <c r="A9" s="4"/>
      <c r="B9" s="5"/>
      <c r="C9" s="6"/>
      <c r="D9" s="6"/>
      <c r="E9" s="6"/>
    </row>
    <row r="10" spans="1:8" x14ac:dyDescent="0.25">
      <c r="A10" s="4"/>
      <c r="B10" s="5"/>
      <c r="C10" s="6"/>
      <c r="D10" s="6"/>
      <c r="E10" s="6"/>
    </row>
    <row r="11" spans="1:8" x14ac:dyDescent="0.25">
      <c r="A11" s="4"/>
      <c r="B11" s="5"/>
      <c r="C11" s="6"/>
      <c r="D11" s="6"/>
      <c r="E11" s="6"/>
    </row>
    <row r="12" spans="1:8" x14ac:dyDescent="0.25">
      <c r="A12" s="4"/>
      <c r="B12" s="5"/>
      <c r="C12" s="6"/>
      <c r="D12" s="6"/>
      <c r="E12" s="6"/>
    </row>
    <row r="13" spans="1:8" x14ac:dyDescent="0.25">
      <c r="A13" s="4"/>
      <c r="B13" s="5"/>
      <c r="C13" s="6"/>
      <c r="D13" s="6"/>
      <c r="E13" s="6"/>
    </row>
    <row r="14" spans="1:8" x14ac:dyDescent="0.25">
      <c r="A14" s="4"/>
      <c r="B14" s="5"/>
      <c r="C14" s="6"/>
      <c r="D14" s="6"/>
      <c r="E14" s="6"/>
    </row>
    <row r="15" spans="1:8" x14ac:dyDescent="0.25">
      <c r="A15" s="4"/>
      <c r="B15" s="5"/>
      <c r="C15" s="6"/>
      <c r="D15" s="6"/>
      <c r="E15" s="6"/>
    </row>
    <row r="16" spans="1:8" x14ac:dyDescent="0.25">
      <c r="A16" s="4"/>
      <c r="B16" s="5"/>
      <c r="C16" s="6"/>
      <c r="D16" s="6"/>
      <c r="E16" s="6"/>
    </row>
    <row r="17" spans="1:5" x14ac:dyDescent="0.25">
      <c r="A17" s="4"/>
      <c r="B17" s="5"/>
      <c r="C17" s="6"/>
      <c r="D17" s="6"/>
      <c r="E17" s="6"/>
    </row>
    <row r="18" spans="1:5" x14ac:dyDescent="0.25">
      <c r="A18" s="4"/>
      <c r="B18" s="5"/>
      <c r="C18" s="6"/>
      <c r="D18" s="6"/>
      <c r="E18" s="6"/>
    </row>
    <row r="19" spans="1:5" x14ac:dyDescent="0.25">
      <c r="A19" s="4"/>
      <c r="B19" s="5"/>
      <c r="C19" s="6"/>
      <c r="D19" s="6"/>
      <c r="E19" s="6"/>
    </row>
    <row r="20" spans="1:5" x14ac:dyDescent="0.25">
      <c r="A20" s="4"/>
      <c r="B20" s="5"/>
      <c r="C20" s="6"/>
      <c r="D20" s="6"/>
      <c r="E20" s="6"/>
    </row>
    <row r="21" spans="1:5" x14ac:dyDescent="0.25">
      <c r="A21" s="4"/>
      <c r="B21" s="5"/>
      <c r="C21" s="6"/>
      <c r="D21" s="6"/>
      <c r="E21" s="6"/>
    </row>
    <row r="22" spans="1:5" x14ac:dyDescent="0.25">
      <c r="A22" s="4"/>
      <c r="B22" s="5"/>
      <c r="C22" s="6"/>
      <c r="D22" s="6"/>
      <c r="E22" s="6"/>
    </row>
    <row r="23" spans="1:5" x14ac:dyDescent="0.25">
      <c r="A23" s="4"/>
      <c r="B23" s="5"/>
      <c r="C23" s="6"/>
      <c r="D23" s="6"/>
      <c r="E23" s="6"/>
    </row>
    <row r="24" spans="1:5" ht="15" customHeight="1" x14ac:dyDescent="0.25">
      <c r="A24" s="81" t="s">
        <v>7</v>
      </c>
      <c r="B24" s="81"/>
      <c r="C24" s="10">
        <f>COUNTIF(C8:C23, "3")</f>
        <v>0</v>
      </c>
      <c r="D24" s="10">
        <f>COUNTIF(D8:D23, "3")</f>
        <v>0</v>
      </c>
      <c r="E24" s="10">
        <f>COUNTIF(E8:E23, "3")</f>
        <v>0</v>
      </c>
    </row>
    <row r="25" spans="1:5" x14ac:dyDescent="0.25">
      <c r="A25" s="82" t="s">
        <v>8</v>
      </c>
      <c r="B25" s="82"/>
      <c r="C25" s="11">
        <f>COUNTIF(C8:C23, "2")</f>
        <v>0</v>
      </c>
      <c r="D25" s="11">
        <f>COUNTIF(D8:D23, "2")</f>
        <v>0</v>
      </c>
      <c r="E25" s="11">
        <f>COUNTIF(E8:E23, "2")</f>
        <v>0</v>
      </c>
    </row>
    <row r="26" spans="1:5" x14ac:dyDescent="0.25">
      <c r="A26" s="83" t="s">
        <v>9</v>
      </c>
      <c r="B26" s="83"/>
      <c r="C26" s="12">
        <f>COUNTIF(C8:C23, "1")</f>
        <v>0</v>
      </c>
      <c r="D26" s="12">
        <f>COUNTIF(D8:D23, "1")</f>
        <v>0</v>
      </c>
      <c r="E26" s="12">
        <f>COUNTIF(E8:E23, "1")</f>
        <v>0</v>
      </c>
    </row>
    <row r="27" spans="1:5" x14ac:dyDescent="0.25">
      <c r="A27" s="88" t="s">
        <v>10</v>
      </c>
      <c r="B27" s="88"/>
      <c r="C27" s="13">
        <f>COUNTIF(C8:C23, "0")</f>
        <v>0</v>
      </c>
      <c r="D27" s="13">
        <f>COUNTIF(D8:D23, "0")</f>
        <v>0</v>
      </c>
      <c r="E27" s="13">
        <f>COUNTIF(E8:E23, "0")</f>
        <v>0</v>
      </c>
    </row>
    <row r="29" spans="1:5" ht="28.5" customHeight="1" x14ac:dyDescent="0.25">
      <c r="A29" s="89" t="s">
        <v>5</v>
      </c>
      <c r="B29" s="89"/>
      <c r="C29" s="89"/>
      <c r="D29" s="90" t="s">
        <v>6</v>
      </c>
      <c r="E29" s="90"/>
    </row>
    <row r="30" spans="1:5" ht="78" customHeight="1" x14ac:dyDescent="0.25">
      <c r="A30" s="87" t="s">
        <v>19</v>
      </c>
      <c r="B30" s="87"/>
      <c r="C30" s="87"/>
      <c r="D30" s="77"/>
      <c r="E30" s="77"/>
    </row>
    <row r="31" spans="1:5" ht="93" customHeight="1" x14ac:dyDescent="0.25">
      <c r="A31" s="91" t="s">
        <v>20</v>
      </c>
      <c r="B31" s="91"/>
      <c r="C31" s="91"/>
      <c r="D31" s="77"/>
      <c r="E31" s="77"/>
    </row>
    <row r="32" spans="1:5" ht="81" customHeight="1" x14ac:dyDescent="0.25">
      <c r="A32" s="87" t="s">
        <v>21</v>
      </c>
      <c r="B32" s="87"/>
      <c r="C32" s="87"/>
      <c r="D32" s="77"/>
      <c r="E32" s="77"/>
    </row>
    <row r="33" spans="1:6" ht="81" customHeight="1" x14ac:dyDescent="0.25">
      <c r="A33" s="78" t="s">
        <v>22</v>
      </c>
      <c r="B33" s="79"/>
      <c r="C33" s="79"/>
      <c r="D33" s="77"/>
      <c r="E33" s="77"/>
    </row>
    <row r="34" spans="1:6" ht="77.25" customHeight="1" x14ac:dyDescent="0.25">
      <c r="A34" s="80" t="s">
        <v>23</v>
      </c>
      <c r="B34" s="79"/>
      <c r="C34" s="79"/>
      <c r="D34" s="77"/>
      <c r="E34" s="77"/>
    </row>
    <row r="35" spans="1:6" ht="77.25" customHeight="1" x14ac:dyDescent="0.25">
      <c r="A35" s="78" t="s">
        <v>24</v>
      </c>
      <c r="B35" s="79"/>
      <c r="C35" s="79"/>
      <c r="D35" s="77"/>
      <c r="E35" s="77"/>
    </row>
    <row r="36" spans="1:6" ht="84.75" customHeight="1" x14ac:dyDescent="0.25">
      <c r="A36" s="78" t="s">
        <v>25</v>
      </c>
      <c r="B36" s="79"/>
      <c r="C36" s="79"/>
      <c r="D36" s="77"/>
      <c r="E36" s="77"/>
      <c r="F36" s="9"/>
    </row>
  </sheetData>
  <mergeCells count="27">
    <mergeCell ref="A1:E1"/>
    <mergeCell ref="A2:E2"/>
    <mergeCell ref="A4:E4"/>
    <mergeCell ref="A5:E5"/>
    <mergeCell ref="A32:C32"/>
    <mergeCell ref="D32:E32"/>
    <mergeCell ref="A3:H3"/>
    <mergeCell ref="A27:B27"/>
    <mergeCell ref="A29:C29"/>
    <mergeCell ref="D29:E29"/>
    <mergeCell ref="A30:C30"/>
    <mergeCell ref="D30:E30"/>
    <mergeCell ref="A31:C31"/>
    <mergeCell ref="D31:E31"/>
    <mergeCell ref="A6:B6"/>
    <mergeCell ref="C6:E6"/>
    <mergeCell ref="A24:B24"/>
    <mergeCell ref="A25:B25"/>
    <mergeCell ref="A26:B26"/>
    <mergeCell ref="D33:E33"/>
    <mergeCell ref="D34:E34"/>
    <mergeCell ref="D36:E36"/>
    <mergeCell ref="D35:E35"/>
    <mergeCell ref="A33:C33"/>
    <mergeCell ref="A34:C34"/>
    <mergeCell ref="A35:C35"/>
    <mergeCell ref="A36:C36"/>
  </mergeCells>
  <pageMargins left="0.7" right="0.7" top="0.75" bottom="0.75" header="0.3" footer="0.3"/>
  <pageSetup orientation="portrait"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zoomScale="90" zoomScaleNormal="90" workbookViewId="0">
      <selection activeCell="L4" sqref="L4:O4"/>
    </sheetView>
  </sheetViews>
  <sheetFormatPr defaultRowHeight="14.4" x14ac:dyDescent="0.3"/>
  <cols>
    <col min="1" max="1" width="20" customWidth="1"/>
    <col min="2" max="2" width="16.44140625" customWidth="1"/>
    <col min="3" max="4" width="20.109375" customWidth="1"/>
    <col min="5" max="5" width="12.33203125" customWidth="1"/>
    <col min="6" max="8" width="11.88671875" customWidth="1"/>
    <col min="9" max="9" width="14" customWidth="1"/>
    <col min="10" max="10" width="16.6640625" customWidth="1"/>
    <col min="11" max="11" width="11.5546875" customWidth="1"/>
    <col min="12" max="12" width="12.33203125" customWidth="1"/>
    <col min="13" max="13" width="13.33203125" customWidth="1"/>
    <col min="14" max="14" width="12.33203125" customWidth="1"/>
  </cols>
  <sheetData>
    <row r="1" spans="1:15" ht="28.2" x14ac:dyDescent="0.3">
      <c r="A1" s="57" t="s">
        <v>40</v>
      </c>
      <c r="B1" s="57"/>
      <c r="C1" s="57"/>
      <c r="D1" s="57"/>
      <c r="E1" s="57"/>
      <c r="F1" s="57"/>
      <c r="G1" s="57"/>
      <c r="H1" s="57"/>
      <c r="I1" s="57"/>
      <c r="J1" s="57"/>
      <c r="K1" s="57"/>
      <c r="L1" s="57"/>
      <c r="M1" s="57"/>
      <c r="N1" s="57"/>
      <c r="O1" s="57"/>
    </row>
    <row r="3" spans="1:15" ht="17.399999999999999" x14ac:dyDescent="0.3">
      <c r="A3" s="90" t="s">
        <v>3</v>
      </c>
      <c r="B3" s="90"/>
      <c r="C3" s="89" t="s">
        <v>15</v>
      </c>
      <c r="D3" s="89"/>
      <c r="E3" s="89"/>
      <c r="F3" s="89"/>
      <c r="G3" s="89"/>
      <c r="H3" s="89"/>
      <c r="I3" s="89"/>
      <c r="J3" s="89"/>
      <c r="K3" s="89"/>
      <c r="L3" s="89"/>
      <c r="M3" s="89"/>
      <c r="N3" s="89"/>
      <c r="O3" s="89"/>
    </row>
    <row r="4" spans="1:15" ht="49.5" customHeight="1" x14ac:dyDescent="0.3">
      <c r="A4" s="96" t="s">
        <v>0</v>
      </c>
      <c r="B4" s="96" t="s">
        <v>1</v>
      </c>
      <c r="C4" s="94" t="s">
        <v>26</v>
      </c>
      <c r="D4" s="93"/>
      <c r="E4" s="94" t="s">
        <v>27</v>
      </c>
      <c r="F4" s="94"/>
      <c r="G4" s="94"/>
      <c r="H4" s="94"/>
      <c r="I4" s="94" t="s">
        <v>28</v>
      </c>
      <c r="J4" s="94"/>
      <c r="K4" s="94"/>
      <c r="L4" s="95" t="s">
        <v>29</v>
      </c>
      <c r="M4" s="95"/>
      <c r="N4" s="95"/>
      <c r="O4" s="95"/>
    </row>
    <row r="5" spans="1:15" x14ac:dyDescent="0.3">
      <c r="A5" s="96"/>
      <c r="B5" s="96"/>
      <c r="C5" s="94"/>
      <c r="D5" s="93"/>
      <c r="E5" s="10" t="s">
        <v>30</v>
      </c>
      <c r="F5" s="11" t="s">
        <v>31</v>
      </c>
      <c r="G5" s="12" t="s">
        <v>32</v>
      </c>
      <c r="H5" s="22" t="s">
        <v>33</v>
      </c>
      <c r="I5" s="20" t="s">
        <v>34</v>
      </c>
      <c r="J5" s="20" t="s">
        <v>35</v>
      </c>
      <c r="K5" s="20" t="s">
        <v>2</v>
      </c>
      <c r="L5" s="20" t="s">
        <v>36</v>
      </c>
      <c r="M5" s="20" t="s">
        <v>37</v>
      </c>
      <c r="N5" s="20" t="s">
        <v>38</v>
      </c>
      <c r="O5" s="20" t="s">
        <v>2</v>
      </c>
    </row>
    <row r="6" spans="1:15" x14ac:dyDescent="0.3">
      <c r="A6" s="4"/>
      <c r="B6" s="5"/>
      <c r="C6" s="15"/>
      <c r="D6" s="93"/>
      <c r="E6" s="15"/>
      <c r="F6" s="15"/>
      <c r="G6" s="15"/>
      <c r="H6" s="15"/>
      <c r="I6" s="15"/>
      <c r="J6" s="15"/>
      <c r="K6" s="15"/>
      <c r="L6" s="15"/>
      <c r="M6" s="15"/>
      <c r="N6" s="15"/>
      <c r="O6" s="15"/>
    </row>
    <row r="7" spans="1:15" x14ac:dyDescent="0.3">
      <c r="A7" s="4"/>
      <c r="B7" s="5"/>
      <c r="C7" s="15"/>
      <c r="D7" s="93"/>
      <c r="E7" s="15"/>
      <c r="F7" s="15"/>
      <c r="G7" s="15"/>
      <c r="H7" s="15"/>
      <c r="I7" s="15"/>
      <c r="J7" s="15"/>
      <c r="K7" s="15"/>
      <c r="L7" s="15"/>
      <c r="M7" s="15"/>
      <c r="N7" s="15"/>
      <c r="O7" s="15"/>
    </row>
    <row r="8" spans="1:15" x14ac:dyDescent="0.3">
      <c r="A8" s="4"/>
      <c r="B8" s="5"/>
      <c r="C8" s="15"/>
      <c r="D8" s="93"/>
      <c r="E8" s="15"/>
      <c r="F8" s="15"/>
      <c r="G8" s="15"/>
      <c r="H8" s="15"/>
      <c r="I8" s="19"/>
      <c r="J8" s="15"/>
      <c r="K8" s="15"/>
      <c r="L8" s="15"/>
      <c r="M8" s="15"/>
      <c r="N8" s="15"/>
      <c r="O8" s="15"/>
    </row>
    <row r="9" spans="1:15" x14ac:dyDescent="0.3">
      <c r="A9" s="4"/>
      <c r="B9" s="5"/>
      <c r="C9" s="15"/>
      <c r="D9" s="93"/>
      <c r="E9" s="15"/>
      <c r="F9" s="15"/>
      <c r="G9" s="15"/>
      <c r="H9" s="15"/>
      <c r="I9" s="15"/>
      <c r="J9" s="15"/>
      <c r="K9" s="15"/>
      <c r="L9" s="15"/>
      <c r="M9" s="15"/>
      <c r="N9" s="15"/>
      <c r="O9" s="15"/>
    </row>
    <row r="10" spans="1:15" x14ac:dyDescent="0.3">
      <c r="A10" s="4"/>
      <c r="B10" s="5"/>
      <c r="C10" s="15"/>
      <c r="D10" s="93"/>
      <c r="E10" s="15"/>
      <c r="F10" s="15"/>
      <c r="G10" s="15"/>
      <c r="H10" s="15"/>
      <c r="I10" s="15"/>
      <c r="J10" s="15"/>
      <c r="K10" s="15"/>
      <c r="L10" s="15"/>
      <c r="M10" s="15"/>
      <c r="N10" s="15"/>
      <c r="O10" s="15"/>
    </row>
    <row r="11" spans="1:15" x14ac:dyDescent="0.3">
      <c r="A11" s="4"/>
      <c r="B11" s="5"/>
      <c r="C11" s="15"/>
      <c r="D11" s="93"/>
      <c r="E11" s="15"/>
      <c r="F11" s="15"/>
      <c r="G11" s="15"/>
      <c r="H11" s="15"/>
      <c r="I11" s="15"/>
      <c r="J11" s="15"/>
      <c r="K11" s="15"/>
      <c r="L11" s="15"/>
      <c r="M11" s="15"/>
      <c r="N11" s="15"/>
      <c r="O11" s="15"/>
    </row>
    <row r="12" spans="1:15" x14ac:dyDescent="0.3">
      <c r="A12" s="4"/>
      <c r="B12" s="5"/>
      <c r="C12" s="15"/>
      <c r="D12" s="93"/>
      <c r="E12" s="15"/>
      <c r="F12" s="15"/>
      <c r="G12" s="15"/>
      <c r="H12" s="15"/>
      <c r="I12" s="15"/>
      <c r="J12" s="15"/>
      <c r="K12" s="15"/>
      <c r="L12" s="15"/>
      <c r="M12" s="15"/>
      <c r="N12" s="15"/>
      <c r="O12" s="15"/>
    </row>
    <row r="13" spans="1:15" x14ac:dyDescent="0.3">
      <c r="A13" s="4"/>
      <c r="B13" s="5"/>
      <c r="C13" s="15"/>
      <c r="D13" s="93"/>
      <c r="E13" s="15"/>
      <c r="F13" s="15"/>
      <c r="G13" s="15"/>
      <c r="H13" s="15"/>
      <c r="I13" s="19"/>
      <c r="J13" s="15"/>
      <c r="K13" s="15"/>
      <c r="L13" s="15"/>
      <c r="M13" s="15"/>
      <c r="N13" s="15"/>
      <c r="O13" s="15"/>
    </row>
    <row r="14" spans="1:15" x14ac:dyDescent="0.3">
      <c r="A14" s="4"/>
      <c r="B14" s="5"/>
      <c r="C14" s="15"/>
      <c r="D14" s="93"/>
      <c r="E14" s="15"/>
      <c r="F14" s="15"/>
      <c r="G14" s="15"/>
      <c r="H14" s="19"/>
      <c r="I14" s="15"/>
      <c r="J14" s="15"/>
      <c r="K14" s="15"/>
      <c r="L14" s="15"/>
      <c r="M14" s="15"/>
      <c r="N14" s="15"/>
      <c r="O14" s="15"/>
    </row>
    <row r="15" spans="1:15" x14ac:dyDescent="0.3">
      <c r="A15" s="4"/>
      <c r="B15" s="5"/>
      <c r="C15" s="15"/>
      <c r="D15" s="93"/>
      <c r="E15" s="15"/>
      <c r="F15" s="15"/>
      <c r="G15" s="15"/>
      <c r="H15" s="15"/>
      <c r="I15" s="19"/>
      <c r="J15" s="15"/>
      <c r="K15" s="15"/>
      <c r="L15" s="15"/>
      <c r="M15" s="15"/>
      <c r="N15" s="15"/>
      <c r="O15" s="15"/>
    </row>
    <row r="16" spans="1:15" x14ac:dyDescent="0.3">
      <c r="A16" s="4"/>
      <c r="B16" s="5"/>
      <c r="C16" s="15"/>
      <c r="D16" s="93"/>
      <c r="E16" s="15"/>
      <c r="F16" s="15"/>
      <c r="G16" s="15"/>
      <c r="H16" s="15"/>
      <c r="I16" s="19"/>
      <c r="J16" s="15"/>
      <c r="K16" s="15"/>
      <c r="L16" s="15"/>
      <c r="M16" s="15"/>
      <c r="N16" s="15"/>
      <c r="O16" s="15"/>
    </row>
    <row r="17" spans="1:15" x14ac:dyDescent="0.3">
      <c r="A17" s="4"/>
      <c r="B17" s="5"/>
      <c r="C17" s="15"/>
      <c r="D17" s="93"/>
      <c r="E17" s="15"/>
      <c r="F17" s="15"/>
      <c r="G17" s="15"/>
      <c r="H17" s="15"/>
      <c r="I17" s="19"/>
      <c r="J17" s="15"/>
      <c r="K17" s="15"/>
      <c r="L17" s="15"/>
      <c r="M17" s="15"/>
      <c r="N17" s="15"/>
      <c r="O17" s="15"/>
    </row>
    <row r="18" spans="1:15" x14ac:dyDescent="0.3">
      <c r="A18" s="4"/>
      <c r="B18" s="5"/>
      <c r="C18" s="15"/>
      <c r="D18" s="93"/>
      <c r="E18" s="15"/>
      <c r="F18" s="15"/>
      <c r="G18" s="15"/>
      <c r="H18" s="19"/>
      <c r="I18" s="15"/>
      <c r="J18" s="15"/>
      <c r="K18" s="15"/>
      <c r="L18" s="15"/>
      <c r="M18" s="15"/>
      <c r="N18" s="15"/>
      <c r="O18" s="15"/>
    </row>
    <row r="19" spans="1:15" x14ac:dyDescent="0.3">
      <c r="A19" s="4"/>
      <c r="B19" s="5"/>
      <c r="C19" s="15"/>
      <c r="D19" s="93"/>
      <c r="E19" s="15"/>
      <c r="F19" s="15"/>
      <c r="G19" s="15"/>
      <c r="H19" s="15"/>
      <c r="I19" s="15"/>
      <c r="J19" s="15"/>
      <c r="K19" s="15"/>
      <c r="L19" s="15"/>
      <c r="M19" s="15"/>
      <c r="N19" s="15"/>
      <c r="O19" s="15"/>
    </row>
    <row r="20" spans="1:15" x14ac:dyDescent="0.3">
      <c r="A20" s="4"/>
      <c r="B20" s="5"/>
      <c r="C20" s="15"/>
      <c r="D20" s="93"/>
      <c r="E20" s="15"/>
      <c r="F20" s="15"/>
      <c r="G20" s="15"/>
      <c r="H20" s="15"/>
      <c r="I20" s="19"/>
      <c r="J20" s="15"/>
      <c r="K20" s="15"/>
      <c r="L20" s="15"/>
      <c r="M20" s="15"/>
      <c r="N20" s="15"/>
      <c r="O20" s="15"/>
    </row>
    <row r="21" spans="1:15" x14ac:dyDescent="0.3">
      <c r="A21" s="92" t="s">
        <v>14</v>
      </c>
      <c r="B21" s="92"/>
      <c r="C21" s="17" t="e">
        <f>AVERAGE(C6:C20)</f>
        <v>#DIV/0!</v>
      </c>
      <c r="D21" s="21" t="s">
        <v>39</v>
      </c>
      <c r="E21" s="10">
        <f>SUM(E6:E20)</f>
        <v>0</v>
      </c>
      <c r="F21" s="11">
        <f>SUM(F6:F20)</f>
        <v>0</v>
      </c>
      <c r="G21" s="12">
        <f>SUM(G6:G20)</f>
        <v>0</v>
      </c>
      <c r="H21" s="22">
        <f>SUM(H6:H20)</f>
        <v>0</v>
      </c>
      <c r="I21" s="20">
        <f t="shared" ref="I21" si="0">SUM(I6:I20)</f>
        <v>0</v>
      </c>
      <c r="J21" s="20">
        <f t="shared" ref="J21" si="1">SUM(J6:J20)</f>
        <v>0</v>
      </c>
      <c r="K21" s="20">
        <f t="shared" ref="K21" si="2">SUM(K6:K20)</f>
        <v>0</v>
      </c>
      <c r="L21" s="20">
        <f t="shared" ref="L21" si="3">SUM(L6:L20)</f>
        <v>0</v>
      </c>
      <c r="M21" s="20">
        <f t="shared" ref="M21" si="4">SUM(M6:M20)</f>
        <v>0</v>
      </c>
      <c r="N21" s="20">
        <f t="shared" ref="N21" si="5">SUM(N6:N20)</f>
        <v>0</v>
      </c>
      <c r="O21" s="20">
        <f t="shared" ref="O21" si="6">SUM(O6:O20)</f>
        <v>0</v>
      </c>
    </row>
  </sheetData>
  <mergeCells count="11">
    <mergeCell ref="A21:B21"/>
    <mergeCell ref="A1:O1"/>
    <mergeCell ref="C3:O3"/>
    <mergeCell ref="D4:D20"/>
    <mergeCell ref="A3:B3"/>
    <mergeCell ref="E4:H4"/>
    <mergeCell ref="I4:K4"/>
    <mergeCell ref="L4:O4"/>
    <mergeCell ref="C4:C5"/>
    <mergeCell ref="B4:B5"/>
    <mergeCell ref="A4:A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1390BEDC95224DA7ED8CFA7BAE0C52" ma:contentTypeVersion="1" ma:contentTypeDescription="Create a new document." ma:contentTypeScope="" ma:versionID="7afe51f80dcbf4695408527affd2a8c1">
  <xsd:schema xmlns:xsd="http://www.w3.org/2001/XMLSchema" xmlns:xs="http://www.w3.org/2001/XMLSchema" xmlns:p="http://schemas.microsoft.com/office/2006/metadata/properties" xmlns:ns2="7779263f-12c7-4a26-a67c-feafd3f1c197" targetNamespace="http://schemas.microsoft.com/office/2006/metadata/properties" ma:root="true" ma:fieldsID="8d39e934a3d6e49832353577f5d341ba" ns2:_="">
    <xsd:import namespace="7779263f-12c7-4a26-a67c-feafd3f1c19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9263f-12c7-4a26-a67c-feafd3f1c19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F881C1-C080-4F1D-9327-11B1D9924AA8}"/>
</file>

<file path=customXml/itemProps2.xml><?xml version="1.0" encoding="utf-8"?>
<ds:datastoreItem xmlns:ds="http://schemas.openxmlformats.org/officeDocument/2006/customXml" ds:itemID="{E41FFFE7-404A-44C0-B020-747266134AAC}"/>
</file>

<file path=customXml/itemProps3.xml><?xml version="1.0" encoding="utf-8"?>
<ds:datastoreItem xmlns:ds="http://schemas.openxmlformats.org/officeDocument/2006/customXml" ds:itemID="{8FE2DB02-1A1E-4642-B2DD-49E2AC37E28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Med Pass audit tool</vt:lpstr>
      <vt:lpstr>Discarded ONS tracking sheet</vt:lpstr>
      <vt:lpstr>Med Pass staff survey</vt:lpstr>
      <vt:lpstr>Supplement drink survey</vt:lpstr>
    </vt:vector>
  </TitlesOfParts>
  <Company>Alberta Health Services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 Pass Data Analysis Spreadsheet Blank</dc:title>
  <dc:creator>Alberta Health Services/Nutrition and Food Services</dc:creator>
  <cp:keywords>malnutrition, Medication Pass Oral Supplement Program, Med Pass, Nutrition supplement</cp:keywords>
  <cp:lastModifiedBy>Kelly Berg M.</cp:lastModifiedBy>
  <dcterms:created xsi:type="dcterms:W3CDTF">2017-11-03T15:10:13Z</dcterms:created>
  <dcterms:modified xsi:type="dcterms:W3CDTF">2019-09-19T15:41:01Z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0x010100171390BEDC95224DA7ED8CFA7BAE0C52</vt:lpwstr>
  </property>
</Properties>
</file>